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현재_통합_문서" defaultThemeVersion="202300"/>
  <mc:AlternateContent xmlns:mc="http://schemas.openxmlformats.org/markup-compatibility/2006">
    <mc:Choice Requires="x15">
      <x15ac:absPath xmlns:x15ac="http://schemas.microsoft.com/office/spreadsheetml/2010/11/ac" url="https://liveuou.sharepoint.com/sites/UOU_Haksa/Shared Documents/General/학적/5. 제2전공트랙(기본) 선택_트랙제/2026학년도/20261007_학생배포/"/>
    </mc:Choice>
  </mc:AlternateContent>
  <xr:revisionPtr revIDLastSave="2" documentId="13_ncr:1_{5ACFCB6C-F51D-4865-A414-E2F02BB62797}" xr6:coauthVersionLast="47" xr6:coauthVersionMax="47" xr10:uidLastSave="{6B915B35-6B5A-46B9-814E-9FA3884648B8}"/>
  <workbookProtection workbookAlgorithmName="SHA-512" workbookHashValue="K/QAELWqtyzF2e4sERhyWneJ8YUA35J+3e/xCJN6SBx76VrZTj6vZaRyyRpNjsrKRWnKaW9KLFXyR2fB9JKKtA==" workbookSaltValue="n91E5kzJY2JglV69ygkAcQ==" workbookSpinCount="100000" lockStructure="1"/>
  <bookViews>
    <workbookView xWindow="-120" yWindow="-120" windowWidth="29040" windowHeight="15720" tabRatio="830" xr2:uid="{1CC1853F-4A2D-4103-BCAC-C1E8F0EF5CF5}"/>
  </bookViews>
  <sheets>
    <sheet name="제2전공 선택시 자격기준" sheetId="1" r:id="rId1"/>
    <sheet name="기본트랙현황" sheetId="3" r:id="rId2"/>
    <sheet name="융복합트랙현황" sheetId="5" r:id="rId3"/>
    <sheet name="마이크로특화트랙현황" sheetId="4" r:id="rId4"/>
    <sheet name="DB" sheetId="2" state="hidden" r:id="rId5"/>
  </sheets>
  <definedNames>
    <definedName name="_xlnm._FilterDatabase" localSheetId="4" hidden="1">DB!$A$1:$H$87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2" i="2" l="1"/>
  <c r="J2" i="2"/>
  <c r="K2" i="2"/>
  <c r="I3" i="2"/>
  <c r="J3" i="2"/>
  <c r="K3" i="2"/>
  <c r="I4" i="2"/>
  <c r="J4" i="2"/>
  <c r="K4" i="2"/>
  <c r="I5" i="2"/>
  <c r="J5" i="2"/>
  <c r="K5" i="2"/>
  <c r="I6" i="2"/>
  <c r="J6" i="2"/>
  <c r="K6" i="2"/>
  <c r="I7" i="2"/>
  <c r="J7" i="2"/>
  <c r="K7" i="2"/>
  <c r="I8" i="2"/>
  <c r="J8" i="2"/>
  <c r="K8" i="2"/>
  <c r="I9" i="2"/>
  <c r="J9" i="2"/>
  <c r="K9" i="2"/>
  <c r="I10" i="2"/>
  <c r="J10" i="2"/>
  <c r="K10" i="2"/>
  <c r="I11" i="2"/>
  <c r="J11" i="2"/>
  <c r="K11" i="2"/>
  <c r="I12" i="2"/>
  <c r="J12" i="2"/>
  <c r="K12" i="2"/>
  <c r="I13" i="2"/>
  <c r="J13" i="2"/>
  <c r="K13" i="2"/>
  <c r="I14" i="2"/>
  <c r="J14" i="2"/>
  <c r="K14" i="2"/>
  <c r="I15" i="2"/>
  <c r="J15" i="2"/>
  <c r="K15" i="2"/>
  <c r="I16" i="2"/>
  <c r="J16" i="2"/>
  <c r="K16" i="2"/>
  <c r="I17" i="2"/>
  <c r="J17" i="2"/>
  <c r="K17" i="2"/>
  <c r="I18" i="2"/>
  <c r="J18" i="2"/>
  <c r="K18" i="2"/>
  <c r="I19" i="2"/>
  <c r="J19" i="2"/>
  <c r="K19" i="2"/>
  <c r="I20" i="2"/>
  <c r="J20" i="2"/>
  <c r="K20" i="2"/>
  <c r="I21" i="2"/>
  <c r="J21" i="2"/>
  <c r="K21" i="2"/>
  <c r="I22" i="2"/>
  <c r="J22" i="2"/>
  <c r="K22" i="2"/>
  <c r="I23" i="2"/>
  <c r="J23" i="2"/>
  <c r="K23" i="2"/>
  <c r="I24" i="2"/>
  <c r="J24" i="2"/>
  <c r="K24" i="2"/>
  <c r="I25" i="2"/>
  <c r="J25" i="2"/>
  <c r="K25" i="2"/>
  <c r="I26" i="2"/>
  <c r="J26" i="2"/>
  <c r="K26" i="2"/>
  <c r="I27" i="2"/>
  <c r="J27" i="2"/>
  <c r="K27" i="2"/>
  <c r="I28" i="2"/>
  <c r="J28" i="2"/>
  <c r="K28" i="2"/>
  <c r="I29" i="2"/>
  <c r="J29" i="2"/>
  <c r="K29" i="2"/>
  <c r="I30" i="2"/>
  <c r="J30" i="2"/>
  <c r="K30" i="2"/>
  <c r="I31" i="2"/>
  <c r="J31" i="2"/>
  <c r="K31" i="2"/>
  <c r="I32" i="2"/>
  <c r="J32" i="2"/>
  <c r="K32" i="2"/>
  <c r="I33" i="2"/>
  <c r="J33" i="2"/>
  <c r="K33" i="2"/>
  <c r="I34" i="2"/>
  <c r="J34" i="2"/>
  <c r="K34" i="2"/>
  <c r="I35" i="2"/>
  <c r="J35" i="2"/>
  <c r="K35" i="2"/>
  <c r="I36" i="2"/>
  <c r="J36" i="2"/>
  <c r="K36" i="2"/>
  <c r="I37" i="2"/>
  <c r="J37" i="2"/>
  <c r="K37" i="2"/>
  <c r="I38" i="2"/>
  <c r="J38" i="2"/>
  <c r="K38" i="2"/>
  <c r="I39" i="2"/>
  <c r="J39" i="2"/>
  <c r="K39" i="2"/>
  <c r="I40" i="2"/>
  <c r="J40" i="2"/>
  <c r="K40" i="2"/>
  <c r="I41" i="2"/>
  <c r="J41" i="2"/>
  <c r="K41" i="2"/>
  <c r="I42" i="2"/>
  <c r="J42" i="2"/>
  <c r="K42" i="2"/>
  <c r="I43" i="2"/>
  <c r="J43" i="2"/>
  <c r="K43" i="2"/>
  <c r="I44" i="2"/>
  <c r="J44" i="2"/>
  <c r="K44" i="2"/>
  <c r="I45" i="2"/>
  <c r="J45" i="2"/>
  <c r="K45" i="2"/>
  <c r="I46" i="2"/>
  <c r="J46" i="2"/>
  <c r="K46" i="2"/>
  <c r="I47" i="2"/>
  <c r="J47" i="2"/>
  <c r="K47" i="2"/>
  <c r="I48" i="2"/>
  <c r="J48" i="2"/>
  <c r="K48" i="2"/>
  <c r="I49" i="2"/>
  <c r="J49" i="2"/>
  <c r="K49" i="2"/>
  <c r="I50" i="2"/>
  <c r="J50" i="2"/>
  <c r="K50" i="2"/>
  <c r="I51" i="2"/>
  <c r="J51" i="2"/>
  <c r="K51" i="2"/>
  <c r="I52" i="2"/>
  <c r="J52" i="2"/>
  <c r="K52" i="2"/>
  <c r="I53" i="2"/>
  <c r="J53" i="2"/>
  <c r="K53" i="2"/>
  <c r="I54" i="2"/>
  <c r="J54" i="2"/>
  <c r="K54" i="2"/>
  <c r="I55" i="2"/>
  <c r="J55" i="2"/>
  <c r="K55" i="2"/>
  <c r="I56" i="2"/>
  <c r="J56" i="2"/>
  <c r="K56" i="2"/>
  <c r="I57" i="2"/>
  <c r="J57" i="2"/>
  <c r="K57" i="2"/>
  <c r="I58" i="2"/>
  <c r="J58" i="2"/>
  <c r="K58" i="2"/>
  <c r="I59" i="2"/>
  <c r="J59" i="2"/>
  <c r="K59" i="2"/>
  <c r="I60" i="2"/>
  <c r="J60" i="2"/>
  <c r="K60" i="2"/>
  <c r="I61" i="2"/>
  <c r="J61" i="2"/>
  <c r="K61" i="2"/>
  <c r="I62" i="2"/>
  <c r="J62" i="2"/>
  <c r="K62" i="2"/>
  <c r="I63" i="2"/>
  <c r="J63" i="2"/>
  <c r="K63" i="2"/>
  <c r="I64" i="2"/>
  <c r="J64" i="2"/>
  <c r="K64" i="2"/>
  <c r="I65" i="2"/>
  <c r="J65" i="2"/>
  <c r="K65" i="2"/>
  <c r="I66" i="2"/>
  <c r="J66" i="2"/>
  <c r="K66" i="2"/>
  <c r="I67" i="2"/>
  <c r="J67" i="2"/>
  <c r="K67" i="2"/>
  <c r="I68" i="2"/>
  <c r="J68" i="2"/>
  <c r="K68" i="2"/>
  <c r="I69" i="2"/>
  <c r="J69" i="2"/>
  <c r="K69" i="2"/>
  <c r="I70" i="2"/>
  <c r="J70" i="2"/>
  <c r="K70" i="2"/>
  <c r="I71" i="2"/>
  <c r="J71" i="2"/>
  <c r="K71" i="2"/>
  <c r="I72" i="2"/>
  <c r="J72" i="2"/>
  <c r="K72" i="2"/>
  <c r="I73" i="2"/>
  <c r="J73" i="2"/>
  <c r="K73" i="2"/>
  <c r="I74" i="2"/>
  <c r="J74" i="2"/>
  <c r="K74" i="2"/>
  <c r="I75" i="2"/>
  <c r="J75" i="2"/>
  <c r="K75" i="2"/>
  <c r="I76" i="2"/>
  <c r="J76" i="2"/>
  <c r="K76" i="2"/>
  <c r="I77" i="2"/>
  <c r="J77" i="2"/>
  <c r="K77" i="2"/>
  <c r="I78" i="2"/>
  <c r="J78" i="2"/>
  <c r="K78" i="2"/>
  <c r="I79" i="2"/>
  <c r="J79" i="2"/>
  <c r="K79" i="2"/>
  <c r="I80" i="2"/>
  <c r="J80" i="2"/>
  <c r="K80" i="2"/>
  <c r="I81" i="2"/>
  <c r="J81" i="2"/>
  <c r="K81" i="2"/>
  <c r="I82" i="2"/>
  <c r="J82" i="2"/>
  <c r="K82" i="2"/>
  <c r="I83" i="2"/>
  <c r="J83" i="2"/>
  <c r="K83" i="2"/>
  <c r="I84" i="2"/>
  <c r="J84" i="2"/>
  <c r="K84" i="2"/>
  <c r="I85" i="2"/>
  <c r="J85" i="2"/>
  <c r="K85" i="2"/>
  <c r="I86" i="2"/>
  <c r="J86" i="2"/>
  <c r="K86" i="2"/>
  <c r="I87" i="2"/>
  <c r="J87" i="2"/>
  <c r="K87" i="2"/>
  <c r="L13" i="1" l="1"/>
  <c r="L16" i="1"/>
  <c r="L12" i="1"/>
  <c r="L14" i="1"/>
  <c r="L18" i="1"/>
  <c r="L11" i="1"/>
  <c r="L17" i="1"/>
  <c r="L10" i="1"/>
  <c r="L15" i="1"/>
  <c r="I13" i="1" l="1"/>
  <c r="G13" i="1"/>
  <c r="H13" i="1"/>
  <c r="D13" i="1"/>
  <c r="E13" i="1"/>
  <c r="C13" i="1"/>
  <c r="F13" i="1"/>
  <c r="J13" i="1"/>
  <c r="F16" i="1"/>
  <c r="C16" i="1"/>
  <c r="E16" i="1"/>
  <c r="H16" i="1"/>
  <c r="G16" i="1"/>
  <c r="J16" i="1"/>
  <c r="D16" i="1"/>
  <c r="I16" i="1"/>
  <c r="J12" i="1"/>
  <c r="D12" i="1"/>
  <c r="H12" i="1"/>
  <c r="G12" i="1"/>
  <c r="C12" i="1"/>
  <c r="E12" i="1"/>
  <c r="I12" i="1"/>
  <c r="F12" i="1"/>
  <c r="C14" i="1"/>
  <c r="I14" i="1"/>
  <c r="G14" i="1"/>
  <c r="E14" i="1"/>
  <c r="J14" i="1"/>
  <c r="D14" i="1"/>
  <c r="H14" i="1"/>
  <c r="F14" i="1"/>
  <c r="I18" i="1"/>
  <c r="F18" i="1"/>
  <c r="C18" i="1"/>
  <c r="D18" i="1"/>
  <c r="G18" i="1"/>
  <c r="H18" i="1"/>
  <c r="J18" i="1"/>
  <c r="E18" i="1"/>
  <c r="G11" i="1"/>
  <c r="I11" i="1"/>
  <c r="D11" i="1"/>
  <c r="H11" i="1"/>
  <c r="C11" i="1"/>
  <c r="F11" i="1"/>
  <c r="J11" i="1"/>
  <c r="E11" i="1"/>
  <c r="F17" i="1"/>
  <c r="C17" i="1"/>
  <c r="H17" i="1"/>
  <c r="I17" i="1"/>
  <c r="J17" i="1"/>
  <c r="G17" i="1"/>
  <c r="D17" i="1"/>
  <c r="E17" i="1"/>
  <c r="C6" i="1"/>
  <c r="H10" i="1"/>
  <c r="D6" i="1"/>
  <c r="G10" i="1"/>
  <c r="J10" i="1"/>
  <c r="I10" i="1"/>
  <c r="D10" i="1"/>
  <c r="E10" i="1"/>
  <c r="C10" i="1"/>
  <c r="F10" i="1"/>
  <c r="J15" i="1"/>
  <c r="C15" i="1"/>
  <c r="D15" i="1"/>
  <c r="F15" i="1"/>
  <c r="H15" i="1"/>
  <c r="G15" i="1"/>
  <c r="E15" i="1"/>
  <c r="I15" i="1"/>
</calcChain>
</file>

<file path=xl/sharedStrings.xml><?xml version="1.0" encoding="utf-8"?>
<sst xmlns="http://schemas.openxmlformats.org/spreadsheetml/2006/main" count="1027" uniqueCount="246">
  <si>
    <t>미래엔지니어링융합대학</t>
  </si>
  <si>
    <t>단과대학</t>
  </si>
  <si>
    <t>소속학부</t>
  </si>
  <si>
    <t>제2전공기본트랙</t>
  </si>
  <si>
    <t>과목코드</t>
  </si>
  <si>
    <t>과목명</t>
  </si>
  <si>
    <t>성적</t>
  </si>
  <si>
    <t>미래모빌리티공학부</t>
  </si>
  <si>
    <t>기계자동차공학기본트랙</t>
  </si>
  <si>
    <t>E01310</t>
  </si>
  <si>
    <t>일반물리학I</t>
  </si>
  <si>
    <t>B0이상</t>
  </si>
  <si>
    <t>E01313</t>
  </si>
  <si>
    <t>일반물리학II</t>
  </si>
  <si>
    <t>E01316</t>
  </si>
  <si>
    <t>미적분학I</t>
  </si>
  <si>
    <t>E01317</t>
  </si>
  <si>
    <t>미적분학II</t>
  </si>
  <si>
    <t>E01161</t>
  </si>
  <si>
    <t>일반화학</t>
  </si>
  <si>
    <t>항공우주공학기본트랙</t>
  </si>
  <si>
    <t>D0이상</t>
  </si>
  <si>
    <t>-</t>
  </si>
  <si>
    <t>에너지화학공학부</t>
  </si>
  <si>
    <t>화학공학기본트랙</t>
  </si>
  <si>
    <t>에너지분자공학기본트랙</t>
  </si>
  <si>
    <t>신소재·반도체융합학부</t>
  </si>
  <si>
    <t>신소재공학기본트랙</t>
  </si>
  <si>
    <t>나노반도체공학기본트랙</t>
  </si>
  <si>
    <t>E01328</t>
  </si>
  <si>
    <t>C0이상</t>
  </si>
  <si>
    <t>E01311</t>
  </si>
  <si>
    <t>E01312</t>
  </si>
  <si>
    <t>전기전자융합학부</t>
  </si>
  <si>
    <t>전기전자공학기본트랙</t>
  </si>
  <si>
    <t>제시된 과목 중 3과목 이상 이수</t>
  </si>
  <si>
    <t>스마트반도체설계융합기본트랙</t>
  </si>
  <si>
    <t>ICT융합학부</t>
  </si>
  <si>
    <t>컴퓨터공학기본트랙</t>
  </si>
  <si>
    <t>A01403</t>
  </si>
  <si>
    <t>기초프로그래밍I</t>
  </si>
  <si>
    <t>A01402</t>
  </si>
  <si>
    <t>A01521</t>
  </si>
  <si>
    <t>데이터사이언스입문</t>
  </si>
  <si>
    <t>EN0010</t>
  </si>
  <si>
    <t>공학프로그래밍</t>
  </si>
  <si>
    <t>G02891</t>
  </si>
  <si>
    <t>프로그래밍언어</t>
  </si>
  <si>
    <t>G03853</t>
  </si>
  <si>
    <t>A01487</t>
  </si>
  <si>
    <t>AI시대의의사소통과글쓰기기초</t>
  </si>
  <si>
    <t>인공지능기본트랙</t>
  </si>
  <si>
    <t>산업ICT공학기본트랙</t>
  </si>
  <si>
    <t>산업안전공학기본트랙</t>
  </si>
  <si>
    <t>데이터응용수학기본트랙</t>
  </si>
  <si>
    <t>의생명공학기본트랙</t>
  </si>
  <si>
    <t>식품영양학기본트랙</t>
  </si>
  <si>
    <t>디지털의료공학기본트랙</t>
  </si>
  <si>
    <t>스마트도시융합대학</t>
  </si>
  <si>
    <t>건축·도시환경학부</t>
  </si>
  <si>
    <t>건축공학기본트랙</t>
  </si>
  <si>
    <t>건설환경공학기본트랙</t>
  </si>
  <si>
    <t>실내건축학기본트랙</t>
  </si>
  <si>
    <t>디자인융합학부</t>
  </si>
  <si>
    <t>산업디자인학기본트랙</t>
  </si>
  <si>
    <t>시각디자인학기본트랙</t>
  </si>
  <si>
    <t>디지털콘텐츠디자인학기본트랙</t>
  </si>
  <si>
    <t>실내공간디자인학기본트랙</t>
  </si>
  <si>
    <t>텍스타일디자인학기본트랙</t>
  </si>
  <si>
    <t>패션디자인학기본트랙</t>
  </si>
  <si>
    <t>스포츠과학부</t>
  </si>
  <si>
    <t>스포츠응용산업기본트랙</t>
  </si>
  <si>
    <t>운동건강관리기본트랙</t>
  </si>
  <si>
    <t>경영·공공정책대학</t>
  </si>
  <si>
    <t>공공인재학부</t>
  </si>
  <si>
    <t>행정학기본트랙</t>
  </si>
  <si>
    <t>국제관계학기본트랙</t>
  </si>
  <si>
    <t>사회복지학기본트랙</t>
  </si>
  <si>
    <t>법학기본트랙</t>
  </si>
  <si>
    <t>경찰학기본트랙</t>
  </si>
  <si>
    <t>아동가정복지학기본트랙</t>
  </si>
  <si>
    <t>글로벌마이스(MICE)융복합트랙</t>
  </si>
  <si>
    <t>기후변화융합융복합트랙</t>
  </si>
  <si>
    <t>경영경제융합학부</t>
  </si>
  <si>
    <t>경제학기본트랙</t>
  </si>
  <si>
    <t>경영학기본트랙</t>
  </si>
  <si>
    <t>A01392</t>
  </si>
  <si>
    <t>경영의이해</t>
  </si>
  <si>
    <t>회계학기본트랙</t>
  </si>
  <si>
    <t>BP0024</t>
  </si>
  <si>
    <t>회계의이해</t>
  </si>
  <si>
    <t>BP0013</t>
  </si>
  <si>
    <t>빅데이터경영의이해</t>
  </si>
  <si>
    <t>앙트러프러너십융복합트랙</t>
  </si>
  <si>
    <t>경영의해</t>
  </si>
  <si>
    <t>인문예술대학</t>
  </si>
  <si>
    <t>글로벌인문학부</t>
  </si>
  <si>
    <t>국어국문학기본트랙</t>
  </si>
  <si>
    <t>영어영문학기본트랙</t>
  </si>
  <si>
    <t>스페인어·중남미학기본트랙</t>
  </si>
  <si>
    <t>일본어·일본학기본트랙</t>
  </si>
  <si>
    <t>중국어·중국학기본트랙</t>
  </si>
  <si>
    <t>프랑스어·프랑스학기본트랙</t>
  </si>
  <si>
    <t>역사·문화학기본트랙</t>
  </si>
  <si>
    <t>글로벌커뮤니케이션기본트랙</t>
  </si>
  <si>
    <t>미디어문화산업기본트랙</t>
  </si>
  <si>
    <t>예술학부</t>
  </si>
  <si>
    <t>음악기본트랙</t>
  </si>
  <si>
    <t>미디어아트·회화기본트랙</t>
  </si>
  <si>
    <t>단과대학</t>
    <phoneticPr fontId="1" type="noConversion"/>
  </si>
  <si>
    <t>해당없음</t>
    <phoneticPr fontId="1" type="noConversion"/>
  </si>
  <si>
    <t>필수 이수</t>
    <phoneticPr fontId="1" type="noConversion"/>
  </si>
  <si>
    <t>과목이수조건</t>
    <phoneticPr fontId="1" type="noConversion"/>
  </si>
  <si>
    <t>평점평균</t>
    <phoneticPr fontId="1" type="noConversion"/>
  </si>
  <si>
    <t>평점평균 3.5 이상</t>
    <phoneticPr fontId="1" type="noConversion"/>
  </si>
  <si>
    <t>제시된 과목 중 3과목 이상 이수</t>
    <phoneticPr fontId="1" type="noConversion"/>
  </si>
  <si>
    <t>필수 이수</t>
    <phoneticPr fontId="1" type="noConversion"/>
  </si>
  <si>
    <t>과목성적</t>
    <phoneticPr fontId="1" type="noConversion"/>
  </si>
  <si>
    <t>-</t>
    <phoneticPr fontId="1" type="noConversion"/>
  </si>
  <si>
    <t>평점평균 2.5 이상</t>
    <phoneticPr fontId="1" type="noConversion"/>
  </si>
  <si>
    <t>평점평균 3.0 이상</t>
    <phoneticPr fontId="1" type="noConversion"/>
  </si>
  <si>
    <t>평점평균 2.0 이상</t>
    <phoneticPr fontId="1" type="noConversion"/>
  </si>
  <si>
    <r>
      <t xml:space="preserve">※ 유의사항: </t>
    </r>
    <r>
      <rPr>
        <sz val="11"/>
        <color rgb="FFFF0000"/>
        <rFont val="맑은 고딕"/>
        <family val="3"/>
        <charset val="129"/>
        <scheme val="minor"/>
      </rPr>
      <t>25학번 입학자의 경우 제2전공 기본트랙 자격기준 대상에서 제외</t>
    </r>
    <r>
      <rPr>
        <sz val="11"/>
        <color theme="1"/>
        <rFont val="맑은 고딕"/>
        <family val="2"/>
        <charset val="129"/>
        <scheme val="minor"/>
      </rPr>
      <t>됩니다.</t>
    </r>
    <phoneticPr fontId="1" type="noConversion"/>
  </si>
  <si>
    <t>주관 학부</t>
  </si>
  <si>
    <t>트랙명</t>
  </si>
  <si>
    <t>참여 트랙</t>
  </si>
  <si>
    <t>스마트팩토리시스템</t>
  </si>
  <si>
    <t>기계자동차공학</t>
  </si>
  <si>
    <t>해양모빌리티전동화</t>
  </si>
  <si>
    <t>조선해양공학, 전기전자공학</t>
  </si>
  <si>
    <t>스마트모빌리티</t>
  </si>
  <si>
    <t>기계자동차공학, 전기전자공학, 인공지능</t>
  </si>
  <si>
    <t>조선해양공학, 전기전자공학, 인공지능</t>
  </si>
  <si>
    <t>이차전지셀</t>
  </si>
  <si>
    <t>화학공학, 나노반도체공학, 신소재공학, 기계자동차공학, 전기전자공학, 건설환경공학</t>
  </si>
  <si>
    <t>이차전지시스템DX</t>
  </si>
  <si>
    <t>화학산업고도화</t>
  </si>
  <si>
    <t>미래모빌리티소재부품</t>
  </si>
  <si>
    <t>신소재공학</t>
  </si>
  <si>
    <t>반도체·전자부품</t>
  </si>
  <si>
    <t>배터리·에너지소재</t>
  </si>
  <si>
    <t>철강·비철금속</t>
  </si>
  <si>
    <t>전기추진해양모빌리티</t>
  </si>
  <si>
    <t>e-모빌리티 전동화</t>
  </si>
  <si>
    <t>e-모빌리티 자율화</t>
  </si>
  <si>
    <t>e-모빌리티 반도체</t>
  </si>
  <si>
    <t>엣지 인공지능</t>
  </si>
  <si>
    <t>기초수리과학</t>
  </si>
  <si>
    <t>데이터응용수학</t>
  </si>
  <si>
    <t>AI자율제조</t>
  </si>
  <si>
    <t>산업ICT공학</t>
  </si>
  <si>
    <t>스마트팩토리ICT</t>
  </si>
  <si>
    <t>인공지능, 산업ICT공학</t>
  </si>
  <si>
    <t>스마트안전보건</t>
  </si>
  <si>
    <t>산업안전공학, 산업ICT공학</t>
  </si>
  <si>
    <t>AI융합창업</t>
  </si>
  <si>
    <t>컴퓨터공학, 인공지능</t>
  </si>
  <si>
    <t>바이오메디컬헬스학부</t>
  </si>
  <si>
    <t>AI의료공학</t>
  </si>
  <si>
    <t>인공지능, 디지털의료공학</t>
  </si>
  <si>
    <t>건축·도시환경공학부</t>
  </si>
  <si>
    <t>탄소중립환경·에너지융합</t>
  </si>
  <si>
    <t>건설환경공학, 화학공학</t>
  </si>
  <si>
    <t>친환경건축설계</t>
  </si>
  <si>
    <t>건축학</t>
  </si>
  <si>
    <t>스포츠문화산업</t>
  </si>
  <si>
    <t>스포츠응용산업, 운동건강관리</t>
  </si>
  <si>
    <t>스포츠과학스페셜리스트</t>
  </si>
  <si>
    <t>국제개발협력</t>
  </si>
  <si>
    <t>국제관계학</t>
  </si>
  <si>
    <t>기후변화대응</t>
  </si>
  <si>
    <t>국제관계학, 사회복지학, 법학, 행정학, 경제학</t>
  </si>
  <si>
    <t>경제데이터분석</t>
  </si>
  <si>
    <t>경제학</t>
  </si>
  <si>
    <t>산업분석</t>
  </si>
  <si>
    <t>스타트업경영</t>
  </si>
  <si>
    <t>경영학</t>
  </si>
  <si>
    <t>핀테크기초</t>
  </si>
  <si>
    <t>경제학, 산업ICT공학, 인공지능, 컴퓨터공학</t>
  </si>
  <si>
    <t>IT공학일본어</t>
  </si>
  <si>
    <t>일본어·일본학</t>
  </si>
  <si>
    <t>문화콘텐츠중국어번역</t>
  </si>
  <si>
    <t>중국어·중국학, 미디어문화산업</t>
  </si>
  <si>
    <t>스토리텔링</t>
  </si>
  <si>
    <t>국어국문학</t>
  </si>
  <si>
    <t>스페인어통번역</t>
  </si>
  <si>
    <t>스페인어·중남미학, 미디어문화산업</t>
  </si>
  <si>
    <t>영어통번역</t>
  </si>
  <si>
    <t>영어영문학, 미디어문화산업</t>
  </si>
  <si>
    <t>일본비즈니스전문가</t>
  </si>
  <si>
    <t>일본어·일본학, 경제학</t>
  </si>
  <si>
    <t>글로벌무역실무</t>
  </si>
  <si>
    <t>글로벌커뮤니케이션</t>
  </si>
  <si>
    <t>로컬크리에이터</t>
  </si>
  <si>
    <t>미디어문화산업</t>
  </si>
  <si>
    <t>문화예술교육(음악)</t>
  </si>
  <si>
    <t>음악</t>
  </si>
  <si>
    <t>문화예술교육(미술)</t>
  </si>
  <si>
    <t>미디어아트·회화, 입체조형예술</t>
  </si>
  <si>
    <t>미술치료</t>
  </si>
  <si>
    <t>기계자동차공학기본트랙</t>
    <phoneticPr fontId="1" type="noConversion"/>
  </si>
  <si>
    <t>폐지(선택불가)</t>
    <phoneticPr fontId="1" type="noConversion"/>
  </si>
  <si>
    <t>전공트랙명</t>
  </si>
  <si>
    <t>이차전지융합</t>
  </si>
  <si>
    <t>기계자동차공학, 에너지분자공학, 신소재공학, 전기전자공학, 스마트반도체설계융합, 건설환경공학</t>
  </si>
  <si>
    <t>이차전지소재·부품</t>
  </si>
  <si>
    <t>이차전지사용후·재활용</t>
  </si>
  <si>
    <t>조선해양AX</t>
  </si>
  <si>
    <t>인공지능, 조선해양공학</t>
  </si>
  <si>
    <t>의료AI</t>
  </si>
  <si>
    <t>국제지역·통상학</t>
  </si>
  <si>
    <t>국제관계학, 경제학, 스페인어·중남미학, 프랑스어·프랑스학</t>
  </si>
  <si>
    <t>글로벌마이스(MICE)</t>
  </si>
  <si>
    <t>기후변화융합</t>
  </si>
  <si>
    <t>행정학, 국제관계학, 사회복지학, 법학, 경제학, 스페인어·중남미학</t>
  </si>
  <si>
    <t>앙트러프러너십</t>
  </si>
  <si>
    <t>산업ICT공학, 산업안전공학, 경영학, 회계학, 빅데이터경영학</t>
  </si>
  <si>
    <t>조선해양공학기본트랙</t>
    <phoneticPr fontId="1" type="noConversion"/>
  </si>
  <si>
    <t>국제지역·통상학융복합트랙</t>
    <phoneticPr fontId="1" type="noConversion"/>
  </si>
  <si>
    <t>바이오메디컬헬스학부</t>
    <phoneticPr fontId="1" type="noConversion"/>
  </si>
  <si>
    <t>건설환경공학기본트랙</t>
    <phoneticPr fontId="1" type="noConversion"/>
  </si>
  <si>
    <t>E01316</t>
    <phoneticPr fontId="1" type="noConversion"/>
  </si>
  <si>
    <t>E01310</t>
    <phoneticPr fontId="1" type="noConversion"/>
  </si>
  <si>
    <t>빅데이터경영학기본트랙</t>
    <phoneticPr fontId="1" type="noConversion"/>
  </si>
  <si>
    <t>기초프로그래밍II</t>
    <phoneticPr fontId="1" type="noConversion"/>
  </si>
  <si>
    <t>입체조형예술기본트랙</t>
    <phoneticPr fontId="1" type="noConversion"/>
  </si>
  <si>
    <r>
      <rPr>
        <b/>
        <sz val="11"/>
        <color theme="1"/>
        <rFont val="Tahoma"/>
        <family val="3"/>
        <charset val="1"/>
      </rPr>
      <t>﻿</t>
    </r>
    <r>
      <rPr>
        <b/>
        <sz val="11"/>
        <color theme="1"/>
        <rFont val="맑은 고딕"/>
        <family val="3"/>
        <charset val="129"/>
        <scheme val="minor"/>
      </rPr>
      <t>해양모빌리티전동</t>
    </r>
    <r>
      <rPr>
        <b/>
        <sz val="11"/>
        <color theme="1"/>
        <rFont val="MS UI Gothic"/>
        <family val="3"/>
        <charset val="1"/>
      </rPr>
      <t>․</t>
    </r>
    <r>
      <rPr>
        <b/>
        <sz val="11"/>
        <color theme="1"/>
        <rFont val="맑은 고딕"/>
        <family val="3"/>
        <charset val="129"/>
        <scheme val="minor"/>
      </rPr>
      <t>지능화</t>
    </r>
    <phoneticPr fontId="1" type="noConversion"/>
  </si>
  <si>
    <r>
      <rPr>
        <b/>
        <sz val="11"/>
        <color theme="1"/>
        <rFont val="Tahoma"/>
        <family val="3"/>
        <charset val="1"/>
      </rPr>
      <t>﻿</t>
    </r>
    <r>
      <rPr>
        <b/>
        <sz val="11"/>
        <color theme="1"/>
        <rFont val="Calibri"/>
        <family val="3"/>
      </rPr>
      <t>K-</t>
    </r>
    <r>
      <rPr>
        <b/>
        <sz val="11"/>
        <color theme="1"/>
        <rFont val="맑은 고딕"/>
        <family val="3"/>
        <charset val="129"/>
        <scheme val="minor"/>
      </rPr>
      <t>컬쳐스토리랩</t>
    </r>
    <phoneticPr fontId="1" type="noConversion"/>
  </si>
  <si>
    <r>
      <rPr>
        <b/>
        <sz val="11"/>
        <color theme="1"/>
        <rFont val="Tahoma"/>
        <family val="3"/>
        <charset val="1"/>
      </rPr>
      <t>﻿</t>
    </r>
    <r>
      <rPr>
        <b/>
        <sz val="11"/>
        <color theme="1"/>
        <rFont val="맑은 고딕"/>
        <family val="3"/>
        <charset val="129"/>
        <scheme val="minor"/>
      </rPr>
      <t>영화</t>
    </r>
    <r>
      <rPr>
        <b/>
        <sz val="11"/>
        <color theme="1"/>
        <rFont val="MS UI Gothic"/>
        <family val="3"/>
        <charset val="1"/>
      </rPr>
      <t>․</t>
    </r>
    <r>
      <rPr>
        <b/>
        <sz val="11"/>
        <color theme="1"/>
        <rFont val="맑은 고딕"/>
        <family val="3"/>
        <charset val="129"/>
        <scheme val="minor"/>
      </rPr>
      <t>무대미술</t>
    </r>
    <r>
      <rPr>
        <b/>
        <sz val="11"/>
        <color theme="1"/>
        <rFont val="Calibri"/>
        <family val="3"/>
      </rPr>
      <t xml:space="preserve"> </t>
    </r>
    <phoneticPr fontId="1" type="noConversion"/>
  </si>
  <si>
    <r>
      <t xml:space="preserve">스포츠응용산업, 국제관계학, 법학, 경제학, 스페인어·중남미학, 일본어·일본학, </t>
    </r>
    <r>
      <rPr>
        <sz val="11"/>
        <color theme="1"/>
        <rFont val="Tahoma"/>
        <family val="2"/>
        <charset val="1"/>
      </rPr>
      <t>﻿</t>
    </r>
    <r>
      <rPr>
        <sz val="11"/>
        <color theme="1"/>
        <rFont val="맑은 고딕"/>
        <family val="2"/>
        <charset val="129"/>
        <scheme val="minor"/>
      </rPr>
      <t>역사·문화학</t>
    </r>
    <phoneticPr fontId="1" type="noConversion"/>
  </si>
  <si>
    <t>국어국문학, 역사·문화학, 미디어문화산업</t>
    <phoneticPr fontId="1" type="noConversion"/>
  </si>
  <si>
    <t>미디어아트·회화, 입체조형예술</t>
    <phoneticPr fontId="1" type="noConversion"/>
  </si>
  <si>
    <t>참여 전공</t>
    <phoneticPr fontId="1" type="noConversion"/>
  </si>
  <si>
    <t>학부</t>
    <phoneticPr fontId="1" type="noConversion"/>
  </si>
  <si>
    <t>전공트랙명</t>
    <phoneticPr fontId="1" type="noConversion"/>
  </si>
  <si>
    <t>2027학년도 제2전공 선택 자격 기준</t>
    <phoneticPr fontId="1" type="noConversion"/>
  </si>
  <si>
    <t>☜ 제2전공 희망 전공트랙 선택</t>
    <phoneticPr fontId="1" type="noConversion"/>
  </si>
  <si>
    <t>제2전공 희망 전공트랙</t>
    <phoneticPr fontId="1" type="noConversion"/>
  </si>
  <si>
    <t>희망 전공트랙</t>
    <phoneticPr fontId="1" type="noConversion"/>
  </si>
  <si>
    <t>&lt;자격 기준&gt;</t>
    <phoneticPr fontId="1" type="noConversion"/>
  </si>
  <si>
    <t>전공트랙</t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</si>
  <si>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>타학부</t>
    </r>
    <r>
      <rPr>
        <b/>
        <sz val="11"/>
        <color theme="1"/>
        <rFont val="맑은 고딕"/>
        <family val="3"/>
        <charset val="129"/>
        <scheme val="minor"/>
      </rPr>
      <t>의 기본트랙을 제2전공으로 선택시 자격기준이 있을 수 있습니다.  아래에서 확인하시기 바랍니다.</t>
    </r>
    <phoneticPr fontId="1" type="noConversion"/>
  </si>
  <si>
    <t>조회행(내부)</t>
  </si>
  <si>
    <t>조회순번</t>
  </si>
  <si>
    <t>과목이수조건(조회용)</t>
  </si>
  <si>
    <t>평점평균(조회용)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</si>
</sst>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Arial"/>
      <family val="2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8"/>
      <color theme="1"/>
      <name val="HY견고딕"/>
      <family val="1"/>
      <charset val="129"/>
    </font>
    <font>
      <sz val="12"/>
      <color rgb="FFFF0000"/>
      <name val="맑은 고딕"/>
      <family val="3"/>
      <charset val="129"/>
      <scheme val="minor"/>
    </font>
    <font>
      <b/>
      <sz val="11"/>
      <color theme="1"/>
      <name val="Tahoma"/>
      <family val="3"/>
      <charset val="1"/>
    </font>
    <font>
      <b/>
      <sz val="11"/>
      <color theme="1"/>
      <name val="MS UI Gothic"/>
      <family val="3"/>
      <charset val="1"/>
    </font>
    <font>
      <b/>
      <sz val="11"/>
      <color theme="1"/>
      <name val="맑은 고딕"/>
      <family val="3"/>
      <charset val="1"/>
      <scheme val="minor"/>
    </font>
    <font>
      <b/>
      <sz val="11"/>
      <color theme="1"/>
      <name val="Calibri"/>
      <family val="3"/>
    </font>
    <font>
      <sz val="11"/>
      <color theme="1"/>
      <name val="Tahoma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2" fillId="0" borderId="0" xfId="0" applyFont="1">
      <alignment vertical="center"/>
    </xf>
    <xf numFmtId="0" fontId="2" fillId="3" borderId="11" xfId="0" applyFont="1" applyFill="1" applyBorder="1" applyAlignment="1">
      <alignment horizontal="center" vertical="center"/>
    </xf>
    <xf numFmtId="0" fontId="0" fillId="6" borderId="11" xfId="0" applyFill="1" applyBorder="1" applyAlignment="1">
      <alignment vertical="center" wrapText="1"/>
    </xf>
    <xf numFmtId="0" fontId="6" fillId="0" borderId="15" xfId="0" applyFont="1" applyBorder="1" applyAlignment="1">
      <alignment horizontal="left" vertical="center"/>
    </xf>
    <xf numFmtId="0" fontId="0" fillId="0" borderId="0" xfId="0" applyAlignment="1">
      <alignment vertical="top"/>
    </xf>
    <xf numFmtId="0" fontId="5" fillId="0" borderId="16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>
      <alignment horizontal="center" vertical="center"/>
    </xf>
    <xf numFmtId="0" fontId="0" fillId="5" borderId="1" xfId="0" applyFill="1" applyBorder="1">
      <alignment vertical="center"/>
    </xf>
    <xf numFmtId="0" fontId="2" fillId="5" borderId="1" xfId="0" applyFont="1" applyFill="1" applyBorder="1">
      <alignment vertical="center"/>
    </xf>
    <xf numFmtId="0" fontId="2" fillId="5" borderId="8" xfId="0" applyFont="1" applyFill="1" applyBorder="1">
      <alignment vertical="center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  <xf numFmtId="0" fontId="13" fillId="0" borderId="1" xfId="0" applyFont="1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9" fillId="0" borderId="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924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C681AAF-67F9-49E7-8062-AD79648E35A6}">
  <we:reference id="wa200009404" version="1.0.0.8" store="ko-KR" storeType="OMEX"/>
  <we:alternateReferences>
    <we:reference id="wa200009404" version="1.0.0.8" store="ko-KR" storeType="OMEX"/>
  </we:alternateReferences>
  <we:properties>
    <we:property name="claude.fileId" value="&quot;4ef643c3-40f7-41c8-9e2c-55f5b4ff2ba9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519FA-256D-402F-B1FD-8C87251B04AC}">
  <sheetPr codeName="Sheet1">
    <tabColor rgb="FFFF0000"/>
  </sheetPr>
  <dimension ref="C1:L58"/>
  <sheetViews>
    <sheetView tabSelected="1" topLeftCell="B1" workbookViewId="0">
      <selection activeCell="E6" sqref="E6"/>
    </sheetView>
  </sheetViews>
  <sheetFormatPr defaultRowHeight="17.25" x14ac:dyDescent="0.3"/>
  <cols>
    <col min="1" max="1" width="0" hidden="1" customWidth="1"/>
    <col min="2" max="2" width="1.625" customWidth="1"/>
    <col min="3" max="3" width="27.75" customWidth="1"/>
    <col min="4" max="4" width="23.5" bestFit="1" customWidth="1"/>
    <col min="5" max="5" width="31.25" customWidth="1"/>
    <col min="6" max="6" width="9" style="14"/>
    <col min="7" max="7" width="28.125" style="14" customWidth="1"/>
    <col min="8" max="8" width="9.25" style="11" bestFit="1" customWidth="1"/>
    <col min="9" max="9" width="36.625" style="12" customWidth="1"/>
    <col min="10" max="10" width="26.125" style="13" customWidth="1"/>
    <col min="12" max="12" width="0" hidden="1" customWidth="1"/>
  </cols>
  <sheetData>
    <row r="1" spans="3:12" thickBot="1" x14ac:dyDescent="0.35">
      <c r="F1" s="1"/>
      <c r="G1" s="1"/>
      <c r="H1" s="1"/>
      <c r="I1"/>
      <c r="J1" s="1"/>
    </row>
    <row r="2" spans="3:12" ht="33" customHeight="1" thickBot="1" x14ac:dyDescent="0.35">
      <c r="C2" s="39" t="s">
        <v>235</v>
      </c>
      <c r="D2" s="39"/>
      <c r="E2" s="39"/>
      <c r="F2" s="39"/>
      <c r="G2" s="39"/>
      <c r="H2" s="39"/>
      <c r="I2" s="39"/>
      <c r="J2" s="39"/>
      <c r="K2" s="2"/>
    </row>
    <row r="3" spans="3:12" ht="33" customHeight="1" x14ac:dyDescent="0.3">
      <c r="C3" s="3" t="s">
        <v>241</v>
      </c>
      <c r="F3" s="1"/>
      <c r="G3" s="1"/>
      <c r="H3" s="1"/>
      <c r="I3"/>
      <c r="J3" s="1"/>
    </row>
    <row r="4" spans="3:12" ht="22.5" customHeight="1" x14ac:dyDescent="0.3">
      <c r="C4" s="36" t="s">
        <v>237</v>
      </c>
      <c r="D4" s="37"/>
      <c r="E4" s="38"/>
      <c r="F4" s="1"/>
      <c r="G4" s="1"/>
      <c r="H4" s="1"/>
      <c r="I4"/>
      <c r="J4" s="1"/>
    </row>
    <row r="5" spans="3:12" ht="22.5" customHeight="1" x14ac:dyDescent="0.3">
      <c r="C5" s="4" t="s">
        <v>109</v>
      </c>
      <c r="D5" s="4" t="s">
        <v>233</v>
      </c>
      <c r="E5" s="4" t="s">
        <v>238</v>
      </c>
      <c r="F5" s="1"/>
      <c r="G5" s="1"/>
      <c r="H5" s="1"/>
      <c r="I5"/>
      <c r="J5" s="1"/>
    </row>
    <row r="6" spans="3:12" ht="36" customHeight="1" x14ac:dyDescent="0.3">
      <c r="C6" s="5" t="str">
        <f>IF($E$6="","",IF($L$10="","일치하는 트랙 없음",INDEX(DB!$A$2:$A$87,$L$10)))</f>
        <v>미래엔지니어링융합대학</v>
      </c>
      <c r="D6" s="5" t="str">
        <f>IF($E$6="","",IF($L$10="","일치하는 트랙 없음",INDEX(DB!$B$2:$B$87,$L$10)))</f>
        <v>미래모빌리티공학부</v>
      </c>
      <c r="E6" s="15" t="s">
        <v>8</v>
      </c>
      <c r="F6" s="6" t="s">
        <v>236</v>
      </c>
      <c r="G6" s="1"/>
      <c r="H6" s="1"/>
      <c r="I6"/>
      <c r="J6" s="1"/>
    </row>
    <row r="7" spans="3:12" ht="75" customHeight="1" x14ac:dyDescent="0.3">
      <c r="C7" s="7" t="s">
        <v>122</v>
      </c>
      <c r="F7" s="1"/>
      <c r="G7" s="1"/>
      <c r="H7" s="1"/>
      <c r="I7"/>
      <c r="J7" s="1"/>
    </row>
    <row r="8" spans="3:12" ht="22.5" customHeight="1" x14ac:dyDescent="0.3">
      <c r="C8" t="s">
        <v>239</v>
      </c>
      <c r="F8" s="1"/>
      <c r="G8" s="1"/>
      <c r="H8" s="1"/>
      <c r="I8"/>
      <c r="J8" s="1"/>
    </row>
    <row r="9" spans="3:12" ht="22.5" customHeight="1" x14ac:dyDescent="0.3">
      <c r="C9" s="4" t="s">
        <v>1</v>
      </c>
      <c r="D9" s="4" t="s">
        <v>233</v>
      </c>
      <c r="E9" s="4" t="s">
        <v>240</v>
      </c>
      <c r="F9" s="4" t="s">
        <v>4</v>
      </c>
      <c r="G9" s="4" t="s">
        <v>5</v>
      </c>
      <c r="H9" s="4" t="s">
        <v>117</v>
      </c>
      <c r="I9" s="4" t="s">
        <v>112</v>
      </c>
      <c r="J9" s="4" t="s">
        <v>113</v>
      </c>
      <c r="L9" t="s">
        <v>242</v>
      </c>
    </row>
    <row r="10" spans="3:12" ht="33" customHeight="1" x14ac:dyDescent="0.3">
      <c r="C10" s="8" t="str">
        <f>IF($E$6="","",IF($L10="","일치하는 트랙 정보가 없습니다.",IF(INDEX(DB!$A$2:$A$87,$L10)="","",INDEX(DB!$A$2:$A$87,$L10))))</f>
        <v>미래엔지니어링융합대학</v>
      </c>
      <c r="D10" s="8" t="str">
        <f>IF($E$6="","",IF($L10="","",IF(INDEX(DB!$B$2:$B$87,$L10)="","",INDEX(DB!$B$2:$B$87,$L10))))</f>
        <v>미래모빌리티공학부</v>
      </c>
      <c r="E10" s="8" t="str">
        <f>IF($E$6="","",IF($L10="","",IF(INDEX(DB!$C$2:$C$87,$L10)="","",INDEX(DB!$C$2:$C$87,$L10))))</f>
        <v>기계자동차공학기본트랙</v>
      </c>
      <c r="F10" s="9" t="str">
        <f>IF($E$6="","",IF($L10="","",IF(INDEX(DB!$D$2:$D$87,$L10)="","",INDEX(DB!$D$2:$D$87,$L10))))</f>
        <v>E01310</v>
      </c>
      <c r="G10" s="9" t="str">
        <f>IF($E$6="","",IF($L10="","",IF(INDEX(DB!$E$2:$E$87,$L10)="","",INDEX(DB!$E$2:$E$87,$L10))))</f>
        <v>일반물리학I</v>
      </c>
      <c r="H10" s="9" t="str">
        <f>IF($E$6="","",IF($L10="","",IF(INDEX(DB!$F$2:$F$87,$L10)="","",INDEX(DB!$F$2:$F$87,$L10))))</f>
        <v>B0이상</v>
      </c>
      <c r="I10" s="10" t="str">
        <f>IF($E$6="","",IF($L10="","",IF(INDEX(DB!$J$2:$J$87,$L10)="","",INDEX(DB!$J$2:$J$87,$L10))))</f>
        <v>필수 이수</v>
      </c>
      <c r="J10" s="10" t="str">
        <f>IF($E$6="","",IF($L10="","",IF(INDEX(DB!$K$2:$K$87,$L10)="","",INDEX(DB!$K$2:$K$87,$L10))))</f>
        <v>평점평균 3.5 이상</v>
      </c>
      <c r="L10">
        <f>IFERROR(MATCH(ROWS($L$10:L10),DB!$I$2:$I$87,0),"")</f>
        <v>1</v>
      </c>
    </row>
    <row r="11" spans="3:12" ht="33" customHeight="1" x14ac:dyDescent="0.3">
      <c r="C11" s="8" t="str">
        <f>IF($E$6="","",IF($L11="","",IF(INDEX(DB!$A$2:$A$87,$L11)="","",INDEX(DB!$A$2:$A$87,$L11))))</f>
        <v>미래엔지니어링융합대학</v>
      </c>
      <c r="D11" s="8" t="str">
        <f>IF($E$6="","",IF($L11="","",IF(INDEX(DB!$B$2:$B$87,$L11)="","",INDEX(DB!$B$2:$B$87,$L11))))</f>
        <v>미래모빌리티공학부</v>
      </c>
      <c r="E11" s="8" t="str">
        <f>IF($E$6="","",IF($L11="","",IF(INDEX(DB!$C$2:$C$87,$L11)="","",INDEX(DB!$C$2:$C$87,$L11))))</f>
        <v>기계자동차공학기본트랙</v>
      </c>
      <c r="F11" s="9" t="str">
        <f>IF($E$6="","",IF($L11="","",IF(INDEX(DB!$D$2:$D$87,$L11)="","",INDEX(DB!$D$2:$D$87,$L11))))</f>
        <v>E01313</v>
      </c>
      <c r="G11" s="9" t="str">
        <f>IF($E$6="","",IF($L11="","",IF(INDEX(DB!$E$2:$E$87,$L11)="","",INDEX(DB!$E$2:$E$87,$L11))))</f>
        <v>일반물리학II</v>
      </c>
      <c r="H11" s="9" t="str">
        <f>IF($E$6="","",IF($L11="","",IF(INDEX(DB!$F$2:$F$87,$L11)="","",INDEX(DB!$F$2:$F$87,$L11))))</f>
        <v>B0이상</v>
      </c>
      <c r="I11" s="10" t="str">
        <f>IF($E$6="","",IF($L11="","",IF(INDEX(DB!$J$2:$J$87,$L11)="","",INDEX(DB!$J$2:$J$87,$L11))))</f>
        <v>필수 이수</v>
      </c>
      <c r="J11" s="10" t="str">
        <f>IF($E$6="","",IF($L11="","",IF(INDEX(DB!$K$2:$K$87,$L11)="","",INDEX(DB!$K$2:$K$87,$L11))))</f>
        <v>평점평균 3.5 이상</v>
      </c>
      <c r="L11">
        <f>IFERROR(MATCH(ROWS($L$10:L11),DB!$I$2:$I$87,0),"")</f>
        <v>2</v>
      </c>
    </row>
    <row r="12" spans="3:12" ht="33" customHeight="1" x14ac:dyDescent="0.3">
      <c r="C12" s="8" t="str">
        <f>IF($E$6="","",IF($L12="","",IF(INDEX(DB!$A$2:$A$87,$L12)="","",INDEX(DB!$A$2:$A$87,$L12))))</f>
        <v>미래엔지니어링융합대학</v>
      </c>
      <c r="D12" s="8" t="str">
        <f>IF($E$6="","",IF($L12="","",IF(INDEX(DB!$B$2:$B$87,$L12)="","",INDEX(DB!$B$2:$B$87,$L12))))</f>
        <v>미래모빌리티공학부</v>
      </c>
      <c r="E12" s="8" t="str">
        <f>IF($E$6="","",IF($L12="","",IF(INDEX(DB!$C$2:$C$87,$L12)="","",INDEX(DB!$C$2:$C$87,$L12))))</f>
        <v>기계자동차공학기본트랙</v>
      </c>
      <c r="F12" s="9" t="str">
        <f>IF($E$6="","",IF($L12="","",IF(INDEX(DB!$D$2:$D$87,$L12)="","",INDEX(DB!$D$2:$D$87,$L12))))</f>
        <v>E01316</v>
      </c>
      <c r="G12" s="9" t="str">
        <f>IF($E$6="","",IF($L12="","",IF(INDEX(DB!$E$2:$E$87,$L12)="","",INDEX(DB!$E$2:$E$87,$L12))))</f>
        <v>미적분학I</v>
      </c>
      <c r="H12" s="9" t="str">
        <f>IF($E$6="","",IF($L12="","",IF(INDEX(DB!$F$2:$F$87,$L12)="","",INDEX(DB!$F$2:$F$87,$L12))))</f>
        <v>B0이상</v>
      </c>
      <c r="I12" s="10" t="str">
        <f>IF($E$6="","",IF($L12="","",IF(INDEX(DB!$J$2:$J$87,$L12)="","",INDEX(DB!$J$2:$J$87,$L12))))</f>
        <v>필수 이수</v>
      </c>
      <c r="J12" s="10" t="str">
        <f>IF($E$6="","",IF($L12="","",IF(INDEX(DB!$K$2:$K$87,$L12)="","",INDEX(DB!$K$2:$K$87,$L12))))</f>
        <v>평점평균 3.5 이상</v>
      </c>
      <c r="L12">
        <f>IFERROR(MATCH(ROWS($L$10:L12),DB!$I$2:$I$87,0),"")</f>
        <v>3</v>
      </c>
    </row>
    <row r="13" spans="3:12" ht="33" customHeight="1" x14ac:dyDescent="0.3">
      <c r="C13" s="8" t="str">
        <f>IF($E$6="","",IF($L13="","",IF(INDEX(DB!$A$2:$A$87,$L13)="","",INDEX(DB!$A$2:$A$87,$L13))))</f>
        <v>미래엔지니어링융합대학</v>
      </c>
      <c r="D13" s="8" t="str">
        <f>IF($E$6="","",IF($L13="","",IF(INDEX(DB!$B$2:$B$87,$L13)="","",INDEX(DB!$B$2:$B$87,$L13))))</f>
        <v>미래모빌리티공학부</v>
      </c>
      <c r="E13" s="8" t="str">
        <f>IF($E$6="","",IF($L13="","",IF(INDEX(DB!$C$2:$C$87,$L13)="","",INDEX(DB!$C$2:$C$87,$L13))))</f>
        <v>기계자동차공학기본트랙</v>
      </c>
      <c r="F13" s="9" t="str">
        <f>IF($E$6="","",IF($L13="","",IF(INDEX(DB!$D$2:$D$87,$L13)="","",INDEX(DB!$D$2:$D$87,$L13))))</f>
        <v>E01317</v>
      </c>
      <c r="G13" s="9" t="str">
        <f>IF($E$6="","",IF($L13="","",IF(INDEX(DB!$E$2:$E$87,$L13)="","",INDEX(DB!$E$2:$E$87,$L13))))</f>
        <v>미적분학II</v>
      </c>
      <c r="H13" s="9" t="str">
        <f>IF($E$6="","",IF($L13="","",IF(INDEX(DB!$F$2:$F$87,$L13)="","",INDEX(DB!$F$2:$F$87,$L13))))</f>
        <v>B0이상</v>
      </c>
      <c r="I13" s="10" t="str">
        <f>IF($E$6="","",IF($L13="","",IF(INDEX(DB!$J$2:$J$87,$L13)="","",INDEX(DB!$J$2:$J$87,$L13))))</f>
        <v>필수 이수</v>
      </c>
      <c r="J13" s="10" t="str">
        <f>IF($E$6="","",IF($L13="","",IF(INDEX(DB!$K$2:$K$87,$L13)="","",INDEX(DB!$K$2:$K$87,$L13))))</f>
        <v>평점평균 3.5 이상</v>
      </c>
      <c r="L13">
        <f>IFERROR(MATCH(ROWS($L$10:L13),DB!$I$2:$I$87,0),"")</f>
        <v>4</v>
      </c>
    </row>
    <row r="14" spans="3:12" ht="33" customHeight="1" x14ac:dyDescent="0.3">
      <c r="C14" s="8" t="str">
        <f>IF($E$6="","",IF($L14="","",IF(INDEX(DB!$A$2:$A$87,$L14)="","",INDEX(DB!$A$2:$A$87,$L14))))</f>
        <v>미래엔지니어링융합대학</v>
      </c>
      <c r="D14" s="8" t="str">
        <f>IF($E$6="","",IF($L14="","",IF(INDEX(DB!$B$2:$B$87,$L14)="","",INDEX(DB!$B$2:$B$87,$L14))))</f>
        <v>미래모빌리티공학부</v>
      </c>
      <c r="E14" s="8" t="str">
        <f>IF($E$6="","",IF($L14="","",IF(INDEX(DB!$C$2:$C$87,$L14)="","",INDEX(DB!$C$2:$C$87,$L14))))</f>
        <v>기계자동차공학기본트랙</v>
      </c>
      <c r="F14" s="9" t="str">
        <f>IF($E$6="","",IF($L14="","",IF(INDEX(DB!$D$2:$D$87,$L14)="","",INDEX(DB!$D$2:$D$87,$L14))))</f>
        <v>E01161</v>
      </c>
      <c r="G14" s="9" t="str">
        <f>IF($E$6="","",IF($L14="","",IF(INDEX(DB!$E$2:$E$87,$L14)="","",INDEX(DB!$E$2:$E$87,$L14))))</f>
        <v>일반화학</v>
      </c>
      <c r="H14" s="9" t="str">
        <f>IF($E$6="","",IF($L14="","",IF(INDEX(DB!$F$2:$F$87,$L14)="","",INDEX(DB!$F$2:$F$87,$L14))))</f>
        <v>B0이상</v>
      </c>
      <c r="I14" s="10" t="str">
        <f>IF($E$6="","",IF($L14="","",IF(INDEX(DB!$J$2:$J$87,$L14)="","",INDEX(DB!$J$2:$J$87,$L14))))</f>
        <v>필수 이수</v>
      </c>
      <c r="J14" s="10" t="str">
        <f>IF($E$6="","",IF($L14="","",IF(INDEX(DB!$K$2:$K$87,$L14)="","",INDEX(DB!$K$2:$K$87,$L14))))</f>
        <v>평점평균 3.5 이상</v>
      </c>
      <c r="L14">
        <f>IFERROR(MATCH(ROWS($L$10:L14),DB!$I$2:$I$87,0),"")</f>
        <v>5</v>
      </c>
    </row>
    <row r="15" spans="3:12" ht="33" customHeight="1" x14ac:dyDescent="0.3">
      <c r="C15" s="8" t="str">
        <f>IF($E$6="","",IF($L15="","",IF(INDEX(DB!$A$2:$A$87,$L15)="","",INDEX(DB!$A$2:$A$87,$L15))))</f>
        <v/>
      </c>
      <c r="D15" s="8" t="str">
        <f>IF($E$6="","",IF($L15="","",IF(INDEX(DB!$B$2:$B$87,$L15)="","",INDEX(DB!$B$2:$B$87,$L15))))</f>
        <v/>
      </c>
      <c r="E15" s="8" t="str">
        <f>IF($E$6="","",IF($L15="","",IF(INDEX(DB!$C$2:$C$87,$L15)="","",INDEX(DB!$C$2:$C$87,$L15))))</f>
        <v/>
      </c>
      <c r="F15" s="9" t="str">
        <f>IF($E$6="","",IF($L15="","",IF(INDEX(DB!$D$2:$D$87,$L15)="","",INDEX(DB!$D$2:$D$87,$L15))))</f>
        <v/>
      </c>
      <c r="G15" s="9" t="str">
        <f>IF($E$6="","",IF($L15="","",IF(INDEX(DB!$E$2:$E$87,$L15)="","",INDEX(DB!$E$2:$E$87,$L15))))</f>
        <v/>
      </c>
      <c r="H15" s="9" t="str">
        <f>IF($E$6="","",IF($L15="","",IF(INDEX(DB!$F$2:$F$87,$L15)="","",INDEX(DB!$F$2:$F$87,$L15))))</f>
        <v/>
      </c>
      <c r="I15" s="10" t="str">
        <f>IF($E$6="","",IF($L15="","",IF(INDEX(DB!$J$2:$J$87,$L15)="","",INDEX(DB!$J$2:$J$87,$L15))))</f>
        <v/>
      </c>
      <c r="J15" s="10" t="str">
        <f>IF($E$6="","",IF($L15="","",IF(INDEX(DB!$K$2:$K$87,$L15)="","",INDEX(DB!$K$2:$K$87,$L15))))</f>
        <v/>
      </c>
      <c r="L15" t="str">
        <f>IFERROR(MATCH(ROWS($L$10:L15),DB!$I$2:$I$87,0),"")</f>
        <v/>
      </c>
    </row>
    <row r="16" spans="3:12" ht="33" customHeight="1" x14ac:dyDescent="0.3">
      <c r="C16" s="8" t="str">
        <f>IF($E$6="","",IF($L16="","",IF(INDEX(DB!$A$2:$A$87,$L16)="","",INDEX(DB!$A$2:$A$87,$L16))))</f>
        <v/>
      </c>
      <c r="D16" s="8" t="str">
        <f>IF($E$6="","",IF($L16="","",IF(INDEX(DB!$B$2:$B$87,$L16)="","",INDEX(DB!$B$2:$B$87,$L16))))</f>
        <v/>
      </c>
      <c r="E16" s="8" t="str">
        <f>IF($E$6="","",IF($L16="","",IF(INDEX(DB!$C$2:$C$87,$L16)="","",INDEX(DB!$C$2:$C$87,$L16))))</f>
        <v/>
      </c>
      <c r="F16" s="9" t="str">
        <f>IF($E$6="","",IF($L16="","",IF(INDEX(DB!$D$2:$D$87,$L16)="","",INDEX(DB!$D$2:$D$87,$L16))))</f>
        <v/>
      </c>
      <c r="G16" s="9" t="str">
        <f>IF($E$6="","",IF($L16="","",IF(INDEX(DB!$E$2:$E$87,$L16)="","",INDEX(DB!$E$2:$E$87,$L16))))</f>
        <v/>
      </c>
      <c r="H16" s="9" t="str">
        <f>IF($E$6="","",IF($L16="","",IF(INDEX(DB!$F$2:$F$87,$L16)="","",INDEX(DB!$F$2:$F$87,$L16))))</f>
        <v/>
      </c>
      <c r="I16" s="10" t="str">
        <f>IF($E$6="","",IF($L16="","",IF(INDEX(DB!$J$2:$J$87,$L16)="","",INDEX(DB!$J$2:$J$87,$L16))))</f>
        <v/>
      </c>
      <c r="J16" s="10" t="str">
        <f>IF($E$6="","",IF($L16="","",IF(INDEX(DB!$K$2:$K$87,$L16)="","",INDEX(DB!$K$2:$K$87,$L16))))</f>
        <v/>
      </c>
      <c r="L16" t="str">
        <f>IFERROR(MATCH(ROWS($L$10:L16),DB!$I$2:$I$87,0),"")</f>
        <v/>
      </c>
    </row>
    <row r="17" spans="3:12" ht="33" customHeight="1" x14ac:dyDescent="0.3">
      <c r="C17" s="8" t="str">
        <f>IF($E$6="","",IF($L17="","",IF(INDEX(DB!$A$2:$A$87,$L17)="","",INDEX(DB!$A$2:$A$87,$L17))))</f>
        <v/>
      </c>
      <c r="D17" s="8" t="str">
        <f>IF($E$6="","",IF($L17="","",IF(INDEX(DB!$B$2:$B$87,$L17)="","",INDEX(DB!$B$2:$B$87,$L17))))</f>
        <v/>
      </c>
      <c r="E17" s="8" t="str">
        <f>IF($E$6="","",IF($L17="","",IF(INDEX(DB!$C$2:$C$87,$L17)="","",INDEX(DB!$C$2:$C$87,$L17))))</f>
        <v/>
      </c>
      <c r="F17" s="9" t="str">
        <f>IF($E$6="","",IF($L17="","",IF(INDEX(DB!$D$2:$D$87,$L17)="","",INDEX(DB!$D$2:$D$87,$L17))))</f>
        <v/>
      </c>
      <c r="G17" s="9" t="str">
        <f>IF($E$6="","",IF($L17="","",IF(INDEX(DB!$E$2:$E$87,$L17)="","",INDEX(DB!$E$2:$E$87,$L17))))</f>
        <v/>
      </c>
      <c r="H17" s="9" t="str">
        <f>IF($E$6="","",IF($L17="","",IF(INDEX(DB!$F$2:$F$87,$L17)="","",INDEX(DB!$F$2:$F$87,$L17))))</f>
        <v/>
      </c>
      <c r="I17" s="10" t="str">
        <f>IF($E$6="","",IF($L17="","",IF(INDEX(DB!$J$2:$J$87,$L17)="","",INDEX(DB!$J$2:$J$87,$L17))))</f>
        <v/>
      </c>
      <c r="J17" s="10" t="str">
        <f>IF($E$6="","",IF($L17="","",IF(INDEX(DB!$K$2:$K$87,$L17)="","",INDEX(DB!$K$2:$K$87,$L17))))</f>
        <v/>
      </c>
      <c r="L17" t="str">
        <f>IFERROR(MATCH(ROWS($L$10:L17),DB!$I$2:$I$87,0),"")</f>
        <v/>
      </c>
    </row>
    <row r="18" spans="3:12" ht="33" customHeight="1" x14ac:dyDescent="0.3">
      <c r="C18" s="8" t="str">
        <f>IF($E$6="","",IF($L18="","",IF(INDEX(DB!$A$2:$A$87,$L18)="","",INDEX(DB!$A$2:$A$87,$L18))))</f>
        <v/>
      </c>
      <c r="D18" s="8" t="str">
        <f>IF($E$6="","",IF($L18="","",IF(INDEX(DB!$B$2:$B$87,$L18)="","",INDEX(DB!$B$2:$B$87,$L18))))</f>
        <v/>
      </c>
      <c r="E18" s="8" t="str">
        <f>IF($E$6="","",IF($L18="","",IF(INDEX(DB!$C$2:$C$87,$L18)="","",INDEX(DB!$C$2:$C$87,$L18))))</f>
        <v/>
      </c>
      <c r="F18" s="9" t="str">
        <f>IF($E$6="","",IF($L18="","",IF(INDEX(DB!$D$2:$D$87,$L18)="","",INDEX(DB!$D$2:$D$87,$L18))))</f>
        <v/>
      </c>
      <c r="G18" s="9" t="str">
        <f>IF($E$6="","",IF($L18="","",IF(INDEX(DB!$E$2:$E$87,$L18)="","",INDEX(DB!$E$2:$E$87,$L18))))</f>
        <v/>
      </c>
      <c r="H18" s="9" t="str">
        <f>IF($E$6="","",IF($L18="","",IF(INDEX(DB!$F$2:$F$87,$L18)="","",INDEX(DB!$F$2:$F$87,$L18))))</f>
        <v/>
      </c>
      <c r="I18" s="10" t="str">
        <f>IF($E$6="","",IF($L18="","",IF(INDEX(DB!$J$2:$J$87,$L18)="","",INDEX(DB!$J$2:$J$87,$L18))))</f>
        <v/>
      </c>
      <c r="J18" s="10" t="str">
        <f>IF($E$6="","",IF($L18="","",IF(INDEX(DB!$K$2:$K$87,$L18)="","",INDEX(DB!$K$2:$K$87,$L18))))</f>
        <v/>
      </c>
      <c r="L18" t="str">
        <f>IFERROR(MATCH(ROWS($L$10:L18),DB!$I$2:$I$87,0),"")</f>
        <v/>
      </c>
    </row>
    <row r="19" spans="3:12" ht="33.75" customHeight="1" x14ac:dyDescent="0.3">
      <c r="F19" s="11"/>
      <c r="G19" s="11"/>
    </row>
    <row r="20" spans="3:12" ht="33.75" customHeight="1" x14ac:dyDescent="0.3">
      <c r="F20" s="11"/>
      <c r="G20" s="11"/>
    </row>
    <row r="21" spans="3:12" ht="33.75" customHeight="1" x14ac:dyDescent="0.3">
      <c r="F21" s="11"/>
      <c r="G21" s="11"/>
    </row>
    <row r="22" spans="3:12" ht="33.75" customHeight="1" x14ac:dyDescent="0.3">
      <c r="F22" s="11"/>
      <c r="G22" s="11"/>
    </row>
    <row r="23" spans="3:12" ht="33.75" customHeight="1" x14ac:dyDescent="0.3">
      <c r="F23" s="11"/>
      <c r="G23" s="11"/>
    </row>
    <row r="24" spans="3:12" ht="33.75" customHeight="1" x14ac:dyDescent="0.3">
      <c r="F24" s="11"/>
      <c r="G24" s="11"/>
    </row>
    <row r="25" spans="3:12" ht="33.75" customHeight="1" x14ac:dyDescent="0.3">
      <c r="F25" s="11"/>
      <c r="G25" s="11"/>
    </row>
    <row r="26" spans="3:12" ht="33.75" customHeight="1" x14ac:dyDescent="0.3"/>
    <row r="27" spans="3:12" ht="33.75" customHeight="1" x14ac:dyDescent="0.3"/>
    <row r="28" spans="3:12" ht="33.75" customHeight="1" x14ac:dyDescent="0.3"/>
    <row r="29" spans="3:12" ht="33.75" customHeight="1" x14ac:dyDescent="0.3"/>
    <row r="30" spans="3:12" ht="33.75" customHeight="1" x14ac:dyDescent="0.3"/>
    <row r="31" spans="3:12" ht="33.75" customHeight="1" x14ac:dyDescent="0.3"/>
    <row r="32" spans="3:12" ht="33.75" customHeight="1" x14ac:dyDescent="0.3"/>
    <row r="33" ht="33.75" customHeight="1" x14ac:dyDescent="0.3"/>
    <row r="34" ht="33.75" customHeight="1" x14ac:dyDescent="0.3"/>
    <row r="35" ht="33.75" customHeight="1" x14ac:dyDescent="0.3"/>
    <row r="36" ht="33.75" customHeight="1" x14ac:dyDescent="0.3"/>
    <row r="37" ht="33.75" customHeight="1" x14ac:dyDescent="0.3"/>
    <row r="38" ht="33.75" customHeight="1" x14ac:dyDescent="0.3"/>
    <row r="39" ht="33.75" customHeight="1" x14ac:dyDescent="0.3"/>
    <row r="40" ht="33.75" customHeight="1" x14ac:dyDescent="0.3"/>
    <row r="41" ht="33.75" customHeight="1" x14ac:dyDescent="0.3"/>
    <row r="42" ht="33.75" customHeight="1" x14ac:dyDescent="0.3"/>
    <row r="43" ht="33.75" customHeight="1" x14ac:dyDescent="0.3"/>
    <row r="44" ht="33.75" customHeight="1" x14ac:dyDescent="0.3"/>
    <row r="45" ht="33.75" customHeight="1" x14ac:dyDescent="0.3"/>
    <row r="46" ht="33.75" customHeight="1" x14ac:dyDescent="0.3"/>
    <row r="47" ht="33.75" customHeight="1" x14ac:dyDescent="0.3"/>
    <row r="48" ht="33.75" customHeight="1" x14ac:dyDescent="0.3"/>
    <row r="49" ht="33.75" customHeight="1" x14ac:dyDescent="0.3"/>
    <row r="50" ht="33.75" customHeight="1" x14ac:dyDescent="0.3"/>
    <row r="51" ht="33.75" customHeight="1" x14ac:dyDescent="0.3"/>
    <row r="52" ht="33.75" customHeight="1" x14ac:dyDescent="0.3"/>
    <row r="53" ht="33.75" customHeight="1" x14ac:dyDescent="0.3"/>
    <row r="54" ht="33.75" customHeight="1" x14ac:dyDescent="0.3"/>
    <row r="55" ht="33.75" customHeight="1" x14ac:dyDescent="0.3"/>
    <row r="56" ht="33.75" customHeight="1" x14ac:dyDescent="0.3"/>
    <row r="57" ht="33.75" customHeight="1" x14ac:dyDescent="0.3"/>
    <row r="58" ht="33.75" customHeight="1" x14ac:dyDescent="0.3"/>
  </sheetData>
  <sheetProtection algorithmName="SHA-512" hashValue="T0uHfZ12DH53kPQV9QMmD/RYsG53tTWDsqITAjQIOqmd6pfceAvm1reSDPbbi3K5N5gu6p0gIXUhO/BAiic3Kg==" saltValue="12RCpQ9tN+iXemc/4qPQlw==" spinCount="100000" sheet="1" objects="1" scenarios="1" selectLockedCells="1"/>
  <mergeCells count="2">
    <mergeCell ref="C4:E4"/>
    <mergeCell ref="C2:J2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4BC266B-5BEF-4B29-A990-C66FBBB7EE60}">
          <x14:formula1>
            <xm:f>DB!$A$90:$A$141</xm:f>
          </x14:formula1>
          <xm:sqref>E6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468B0-ECCC-4E47-AB79-59940203DFD6}">
  <sheetPr>
    <tabColor rgb="FFFFFF00"/>
  </sheetPr>
  <dimension ref="A1:C53"/>
  <sheetViews>
    <sheetView workbookViewId="0">
      <pane ySplit="1" topLeftCell="A2" activePane="bottomLeft" state="frozen"/>
      <selection pane="bottomLeft"/>
    </sheetView>
  </sheetViews>
  <sheetFormatPr defaultRowHeight="16.5" x14ac:dyDescent="0.3"/>
  <cols>
    <col min="1" max="3" width="33.375" customWidth="1"/>
  </cols>
  <sheetData>
    <row r="1" spans="1:3" x14ac:dyDescent="0.3">
      <c r="A1" s="16" t="s">
        <v>1</v>
      </c>
      <c r="B1" s="16" t="s">
        <v>233</v>
      </c>
      <c r="C1" s="16" t="s">
        <v>234</v>
      </c>
    </row>
    <row r="2" spans="1:3" x14ac:dyDescent="0.3">
      <c r="A2" s="17" t="s">
        <v>0</v>
      </c>
      <c r="B2" s="17" t="s">
        <v>7</v>
      </c>
      <c r="C2" s="18" t="s">
        <v>200</v>
      </c>
    </row>
    <row r="3" spans="1:3" x14ac:dyDescent="0.3">
      <c r="A3" s="17" t="s">
        <v>0</v>
      </c>
      <c r="B3" s="17" t="s">
        <v>7</v>
      </c>
      <c r="C3" s="18" t="s">
        <v>20</v>
      </c>
    </row>
    <row r="4" spans="1:3" x14ac:dyDescent="0.3">
      <c r="A4" s="17" t="s">
        <v>0</v>
      </c>
      <c r="B4" s="17" t="s">
        <v>7</v>
      </c>
      <c r="C4" s="18" t="s">
        <v>217</v>
      </c>
    </row>
    <row r="5" spans="1:3" x14ac:dyDescent="0.3">
      <c r="A5" s="17" t="s">
        <v>0</v>
      </c>
      <c r="B5" s="17" t="s">
        <v>23</v>
      </c>
      <c r="C5" s="18" t="s">
        <v>24</v>
      </c>
    </row>
    <row r="6" spans="1:3" x14ac:dyDescent="0.3">
      <c r="A6" s="17" t="s">
        <v>0</v>
      </c>
      <c r="B6" s="17" t="s">
        <v>23</v>
      </c>
      <c r="C6" s="18" t="s">
        <v>25</v>
      </c>
    </row>
    <row r="7" spans="1:3" x14ac:dyDescent="0.3">
      <c r="A7" s="17" t="s">
        <v>0</v>
      </c>
      <c r="B7" s="17" t="s">
        <v>26</v>
      </c>
      <c r="C7" s="18" t="s">
        <v>27</v>
      </c>
    </row>
    <row r="8" spans="1:3" x14ac:dyDescent="0.3">
      <c r="A8" s="17" t="s">
        <v>0</v>
      </c>
      <c r="B8" s="17" t="s">
        <v>26</v>
      </c>
      <c r="C8" s="18" t="s">
        <v>28</v>
      </c>
    </row>
    <row r="9" spans="1:3" x14ac:dyDescent="0.3">
      <c r="A9" s="17" t="s">
        <v>0</v>
      </c>
      <c r="B9" s="17" t="s">
        <v>33</v>
      </c>
      <c r="C9" s="18" t="s">
        <v>34</v>
      </c>
    </row>
    <row r="10" spans="1:3" x14ac:dyDescent="0.3">
      <c r="A10" s="17" t="s">
        <v>0</v>
      </c>
      <c r="B10" s="17" t="s">
        <v>33</v>
      </c>
      <c r="C10" s="18" t="s">
        <v>36</v>
      </c>
    </row>
    <row r="11" spans="1:3" x14ac:dyDescent="0.3">
      <c r="A11" s="17" t="s">
        <v>0</v>
      </c>
      <c r="B11" s="17" t="s">
        <v>37</v>
      </c>
      <c r="C11" s="18" t="s">
        <v>38</v>
      </c>
    </row>
    <row r="12" spans="1:3" x14ac:dyDescent="0.3">
      <c r="A12" s="17" t="s">
        <v>0</v>
      </c>
      <c r="B12" s="17" t="s">
        <v>37</v>
      </c>
      <c r="C12" s="18" t="s">
        <v>51</v>
      </c>
    </row>
    <row r="13" spans="1:3" x14ac:dyDescent="0.3">
      <c r="A13" s="17" t="s">
        <v>0</v>
      </c>
      <c r="B13" s="17" t="s">
        <v>37</v>
      </c>
      <c r="C13" s="18" t="s">
        <v>52</v>
      </c>
    </row>
    <row r="14" spans="1:3" x14ac:dyDescent="0.3">
      <c r="A14" s="17" t="s">
        <v>0</v>
      </c>
      <c r="B14" s="17" t="s">
        <v>37</v>
      </c>
      <c r="C14" s="18" t="s">
        <v>53</v>
      </c>
    </row>
    <row r="15" spans="1:3" x14ac:dyDescent="0.3">
      <c r="A15" s="17" t="s">
        <v>0</v>
      </c>
      <c r="B15" s="17" t="s">
        <v>37</v>
      </c>
      <c r="C15" s="18" t="s">
        <v>54</v>
      </c>
    </row>
    <row r="16" spans="1:3" x14ac:dyDescent="0.3">
      <c r="A16" s="17" t="s">
        <v>0</v>
      </c>
      <c r="B16" s="17" t="s">
        <v>219</v>
      </c>
      <c r="C16" s="18" t="s">
        <v>55</v>
      </c>
    </row>
    <row r="17" spans="1:3" x14ac:dyDescent="0.3">
      <c r="A17" s="17" t="s">
        <v>0</v>
      </c>
      <c r="B17" s="17" t="s">
        <v>219</v>
      </c>
      <c r="C17" s="18" t="s">
        <v>56</v>
      </c>
    </row>
    <row r="18" spans="1:3" x14ac:dyDescent="0.3">
      <c r="A18" s="17" t="s">
        <v>0</v>
      </c>
      <c r="B18" s="17" t="s">
        <v>219</v>
      </c>
      <c r="C18" s="18" t="s">
        <v>57</v>
      </c>
    </row>
    <row r="19" spans="1:3" x14ac:dyDescent="0.3">
      <c r="A19" s="17" t="s">
        <v>58</v>
      </c>
      <c r="B19" s="17" t="s">
        <v>59</v>
      </c>
      <c r="C19" s="18" t="s">
        <v>60</v>
      </c>
    </row>
    <row r="20" spans="1:3" x14ac:dyDescent="0.3">
      <c r="A20" s="17" t="s">
        <v>58</v>
      </c>
      <c r="B20" s="17" t="s">
        <v>59</v>
      </c>
      <c r="C20" s="18" t="s">
        <v>61</v>
      </c>
    </row>
    <row r="21" spans="1:3" x14ac:dyDescent="0.3">
      <c r="A21" s="17" t="s">
        <v>58</v>
      </c>
      <c r="B21" s="17" t="s">
        <v>59</v>
      </c>
      <c r="C21" s="18" t="s">
        <v>62</v>
      </c>
    </row>
    <row r="22" spans="1:3" x14ac:dyDescent="0.3">
      <c r="A22" s="17" t="s">
        <v>58</v>
      </c>
      <c r="B22" s="17" t="s">
        <v>63</v>
      </c>
      <c r="C22" s="18" t="s">
        <v>64</v>
      </c>
    </row>
    <row r="23" spans="1:3" x14ac:dyDescent="0.3">
      <c r="A23" s="17" t="s">
        <v>58</v>
      </c>
      <c r="B23" s="17" t="s">
        <v>63</v>
      </c>
      <c r="C23" s="18" t="s">
        <v>65</v>
      </c>
    </row>
    <row r="24" spans="1:3" x14ac:dyDescent="0.3">
      <c r="A24" s="17" t="s">
        <v>58</v>
      </c>
      <c r="B24" s="17" t="s">
        <v>63</v>
      </c>
      <c r="C24" s="18" t="s">
        <v>66</v>
      </c>
    </row>
    <row r="25" spans="1:3" x14ac:dyDescent="0.3">
      <c r="A25" s="17" t="s">
        <v>58</v>
      </c>
      <c r="B25" s="17" t="s">
        <v>63</v>
      </c>
      <c r="C25" s="18" t="s">
        <v>67</v>
      </c>
    </row>
    <row r="26" spans="1:3" x14ac:dyDescent="0.3">
      <c r="A26" s="17" t="s">
        <v>58</v>
      </c>
      <c r="B26" s="17" t="s">
        <v>63</v>
      </c>
      <c r="C26" s="18" t="s">
        <v>69</v>
      </c>
    </row>
    <row r="27" spans="1:3" x14ac:dyDescent="0.3">
      <c r="A27" s="17" t="s">
        <v>58</v>
      </c>
      <c r="B27" s="17" t="s">
        <v>70</v>
      </c>
      <c r="C27" s="18" t="s">
        <v>71</v>
      </c>
    </row>
    <row r="28" spans="1:3" x14ac:dyDescent="0.3">
      <c r="A28" s="17" t="s">
        <v>58</v>
      </c>
      <c r="B28" s="17" t="s">
        <v>70</v>
      </c>
      <c r="C28" s="18" t="s">
        <v>72</v>
      </c>
    </row>
    <row r="29" spans="1:3" x14ac:dyDescent="0.3">
      <c r="A29" s="17" t="s">
        <v>73</v>
      </c>
      <c r="B29" s="17" t="s">
        <v>74</v>
      </c>
      <c r="C29" s="18" t="s">
        <v>75</v>
      </c>
    </row>
    <row r="30" spans="1:3" x14ac:dyDescent="0.3">
      <c r="A30" s="17" t="s">
        <v>73</v>
      </c>
      <c r="B30" s="17" t="s">
        <v>74</v>
      </c>
      <c r="C30" s="18" t="s">
        <v>76</v>
      </c>
    </row>
    <row r="31" spans="1:3" x14ac:dyDescent="0.3">
      <c r="A31" s="17" t="s">
        <v>73</v>
      </c>
      <c r="B31" s="17" t="s">
        <v>74</v>
      </c>
      <c r="C31" s="18" t="s">
        <v>77</v>
      </c>
    </row>
    <row r="32" spans="1:3" x14ac:dyDescent="0.3">
      <c r="A32" s="17" t="s">
        <v>73</v>
      </c>
      <c r="B32" s="17" t="s">
        <v>74</v>
      </c>
      <c r="C32" s="18" t="s">
        <v>78</v>
      </c>
    </row>
    <row r="33" spans="1:3" x14ac:dyDescent="0.3">
      <c r="A33" s="17" t="s">
        <v>73</v>
      </c>
      <c r="B33" s="17" t="s">
        <v>74</v>
      </c>
      <c r="C33" s="18" t="s">
        <v>79</v>
      </c>
    </row>
    <row r="34" spans="1:3" x14ac:dyDescent="0.3">
      <c r="A34" s="17" t="s">
        <v>73</v>
      </c>
      <c r="B34" s="17" t="s">
        <v>74</v>
      </c>
      <c r="C34" s="18" t="s">
        <v>80</v>
      </c>
    </row>
    <row r="35" spans="1:3" x14ac:dyDescent="0.3">
      <c r="A35" s="17" t="s">
        <v>73</v>
      </c>
      <c r="B35" s="17" t="s">
        <v>74</v>
      </c>
      <c r="C35" s="18" t="s">
        <v>218</v>
      </c>
    </row>
    <row r="36" spans="1:3" x14ac:dyDescent="0.3">
      <c r="A36" s="17" t="s">
        <v>73</v>
      </c>
      <c r="B36" s="17" t="s">
        <v>74</v>
      </c>
      <c r="C36" s="18" t="s">
        <v>81</v>
      </c>
    </row>
    <row r="37" spans="1:3" x14ac:dyDescent="0.3">
      <c r="A37" s="17" t="s">
        <v>73</v>
      </c>
      <c r="B37" s="17" t="s">
        <v>74</v>
      </c>
      <c r="C37" s="18" t="s">
        <v>82</v>
      </c>
    </row>
    <row r="38" spans="1:3" x14ac:dyDescent="0.3">
      <c r="A38" s="17" t="s">
        <v>73</v>
      </c>
      <c r="B38" s="17" t="s">
        <v>83</v>
      </c>
      <c r="C38" s="18" t="s">
        <v>84</v>
      </c>
    </row>
    <row r="39" spans="1:3" x14ac:dyDescent="0.3">
      <c r="A39" s="17" t="s">
        <v>73</v>
      </c>
      <c r="B39" s="17" t="s">
        <v>83</v>
      </c>
      <c r="C39" s="18" t="s">
        <v>85</v>
      </c>
    </row>
    <row r="40" spans="1:3" x14ac:dyDescent="0.3">
      <c r="A40" s="17" t="s">
        <v>73</v>
      </c>
      <c r="B40" s="17" t="s">
        <v>83</v>
      </c>
      <c r="C40" s="18" t="s">
        <v>88</v>
      </c>
    </row>
    <row r="41" spans="1:3" x14ac:dyDescent="0.3">
      <c r="A41" s="17" t="s">
        <v>73</v>
      </c>
      <c r="B41" s="17" t="s">
        <v>83</v>
      </c>
      <c r="C41" s="18" t="s">
        <v>223</v>
      </c>
    </row>
    <row r="42" spans="1:3" x14ac:dyDescent="0.3">
      <c r="A42" s="17" t="s">
        <v>73</v>
      </c>
      <c r="B42" s="17" t="s">
        <v>83</v>
      </c>
      <c r="C42" s="18" t="s">
        <v>93</v>
      </c>
    </row>
    <row r="43" spans="1:3" x14ac:dyDescent="0.3">
      <c r="A43" s="17" t="s">
        <v>95</v>
      </c>
      <c r="B43" s="17" t="s">
        <v>96</v>
      </c>
      <c r="C43" s="18" t="s">
        <v>97</v>
      </c>
    </row>
    <row r="44" spans="1:3" x14ac:dyDescent="0.3">
      <c r="A44" s="17" t="s">
        <v>95</v>
      </c>
      <c r="B44" s="17" t="s">
        <v>96</v>
      </c>
      <c r="C44" s="18" t="s">
        <v>98</v>
      </c>
    </row>
    <row r="45" spans="1:3" x14ac:dyDescent="0.3">
      <c r="A45" s="17" t="s">
        <v>95</v>
      </c>
      <c r="B45" s="17" t="s">
        <v>96</v>
      </c>
      <c r="C45" s="18" t="s">
        <v>99</v>
      </c>
    </row>
    <row r="46" spans="1:3" x14ac:dyDescent="0.3">
      <c r="A46" s="17" t="s">
        <v>95</v>
      </c>
      <c r="B46" s="17" t="s">
        <v>96</v>
      </c>
      <c r="C46" s="18" t="s">
        <v>100</v>
      </c>
    </row>
    <row r="47" spans="1:3" x14ac:dyDescent="0.3">
      <c r="A47" s="17" t="s">
        <v>95</v>
      </c>
      <c r="B47" s="17" t="s">
        <v>96</v>
      </c>
      <c r="C47" s="18" t="s">
        <v>101</v>
      </c>
    </row>
    <row r="48" spans="1:3" x14ac:dyDescent="0.3">
      <c r="A48" s="17" t="s">
        <v>95</v>
      </c>
      <c r="B48" s="17" t="s">
        <v>96</v>
      </c>
      <c r="C48" s="18" t="s">
        <v>103</v>
      </c>
    </row>
    <row r="49" spans="1:3" x14ac:dyDescent="0.3">
      <c r="A49" s="17" t="s">
        <v>95</v>
      </c>
      <c r="B49" s="17" t="s">
        <v>96</v>
      </c>
      <c r="C49" s="18" t="s">
        <v>104</v>
      </c>
    </row>
    <row r="50" spans="1:3" x14ac:dyDescent="0.3">
      <c r="A50" s="17" t="s">
        <v>95</v>
      </c>
      <c r="B50" s="17" t="s">
        <v>96</v>
      </c>
      <c r="C50" s="18" t="s">
        <v>105</v>
      </c>
    </row>
    <row r="51" spans="1:3" x14ac:dyDescent="0.3">
      <c r="A51" s="17" t="s">
        <v>95</v>
      </c>
      <c r="B51" s="17" t="s">
        <v>106</v>
      </c>
      <c r="C51" s="18" t="s">
        <v>107</v>
      </c>
    </row>
    <row r="52" spans="1:3" x14ac:dyDescent="0.3">
      <c r="A52" s="17" t="s">
        <v>95</v>
      </c>
      <c r="B52" s="17" t="s">
        <v>106</v>
      </c>
      <c r="C52" s="18" t="s">
        <v>108</v>
      </c>
    </row>
    <row r="53" spans="1:3" x14ac:dyDescent="0.3">
      <c r="A53" s="17" t="s">
        <v>95</v>
      </c>
      <c r="B53" s="17" t="s">
        <v>106</v>
      </c>
      <c r="C53" s="19" t="s">
        <v>225</v>
      </c>
    </row>
  </sheetData>
  <sheetProtection algorithmName="SHA-512" hashValue="L4E9CCIxQdxWdYL4ewDJ+tRka9aa91sKsi7J2eKCoFCBgvrIxvD4xaJqkqyZJnjE3+mMBaIKyIbm52UkNsqIEw==" saltValue="WKqOD45BVPzLif+zxvk9Jg==" spinCount="100000" sheet="1" objects="1" scenarios="1" selectLockedCells="1" selectUnlockedCells="1"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590CA-E8DD-45F6-BE6E-9D36529200A8}">
  <sheetPr>
    <tabColor rgb="FFFFFF00"/>
  </sheetPr>
  <dimension ref="A1:C10"/>
  <sheetViews>
    <sheetView workbookViewId="0"/>
  </sheetViews>
  <sheetFormatPr defaultRowHeight="16.5" x14ac:dyDescent="0.3"/>
  <cols>
    <col min="1" max="1" width="17.25" bestFit="1" customWidth="1"/>
    <col min="2" max="2" width="91.375" bestFit="1" customWidth="1"/>
    <col min="3" max="3" width="21.75" bestFit="1" customWidth="1"/>
  </cols>
  <sheetData>
    <row r="1" spans="1:3" x14ac:dyDescent="0.3">
      <c r="A1" s="16" t="s">
        <v>123</v>
      </c>
      <c r="B1" s="16" t="s">
        <v>232</v>
      </c>
      <c r="C1" s="16" t="s">
        <v>202</v>
      </c>
    </row>
    <row r="2" spans="1:3" x14ac:dyDescent="0.3">
      <c r="A2" s="20" t="s">
        <v>23</v>
      </c>
      <c r="B2" s="20" t="s">
        <v>204</v>
      </c>
      <c r="C2" s="21" t="s">
        <v>203</v>
      </c>
    </row>
    <row r="3" spans="1:3" x14ac:dyDescent="0.3">
      <c r="A3" s="20" t="s">
        <v>23</v>
      </c>
      <c r="B3" s="20" t="s">
        <v>204</v>
      </c>
      <c r="C3" s="21" t="s">
        <v>205</v>
      </c>
    </row>
    <row r="4" spans="1:3" x14ac:dyDescent="0.3">
      <c r="A4" s="20" t="s">
        <v>23</v>
      </c>
      <c r="B4" s="20" t="s">
        <v>204</v>
      </c>
      <c r="C4" s="21" t="s">
        <v>206</v>
      </c>
    </row>
    <row r="5" spans="1:3" x14ac:dyDescent="0.3">
      <c r="A5" s="20" t="s">
        <v>37</v>
      </c>
      <c r="B5" s="20" t="s">
        <v>208</v>
      </c>
      <c r="C5" s="21" t="s">
        <v>207</v>
      </c>
    </row>
    <row r="6" spans="1:3" x14ac:dyDescent="0.3">
      <c r="A6" s="20" t="s">
        <v>37</v>
      </c>
      <c r="B6" s="20" t="s">
        <v>159</v>
      </c>
      <c r="C6" s="21" t="s">
        <v>209</v>
      </c>
    </row>
    <row r="7" spans="1:3" x14ac:dyDescent="0.3">
      <c r="A7" s="20" t="s">
        <v>74</v>
      </c>
      <c r="B7" s="20" t="s">
        <v>211</v>
      </c>
      <c r="C7" s="21" t="s">
        <v>210</v>
      </c>
    </row>
    <row r="8" spans="1:3" x14ac:dyDescent="0.3">
      <c r="A8" s="20" t="s">
        <v>74</v>
      </c>
      <c r="B8" s="20" t="s">
        <v>229</v>
      </c>
      <c r="C8" s="21" t="s">
        <v>212</v>
      </c>
    </row>
    <row r="9" spans="1:3" x14ac:dyDescent="0.3">
      <c r="A9" s="20" t="s">
        <v>74</v>
      </c>
      <c r="B9" s="20" t="s">
        <v>214</v>
      </c>
      <c r="C9" s="21" t="s">
        <v>213</v>
      </c>
    </row>
    <row r="10" spans="1:3" x14ac:dyDescent="0.3">
      <c r="A10" s="20" t="s">
        <v>83</v>
      </c>
      <c r="B10" s="20" t="s">
        <v>216</v>
      </c>
      <c r="C10" s="21" t="s">
        <v>215</v>
      </c>
    </row>
  </sheetData>
  <sheetProtection algorithmName="SHA-512" hashValue="8YIILT6l7+s4ARW8GFRklkH+wuBSgC8/mjBKOHb/3oY7KoqLVjcBiHoCSw6TqGwcuTD5NpnsFYNNQDK9PgR4lg==" saltValue="BJDhFOVAQmadAumdEautzQ==" spinCount="100000" sheet="1" objects="1" scenarios="1" selectLockedCells="1" selectUnlockedCells="1"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2464E-10C7-482C-B447-2AB805C3A387}">
  <sheetPr>
    <tabColor rgb="FFFFFF00"/>
  </sheetPr>
  <dimension ref="A1:C46"/>
  <sheetViews>
    <sheetView workbookViewId="0">
      <pane ySplit="1" topLeftCell="A2" activePane="bottomLeft" state="frozen"/>
      <selection pane="bottomLeft"/>
    </sheetView>
  </sheetViews>
  <sheetFormatPr defaultRowHeight="16.5" x14ac:dyDescent="0.3"/>
  <cols>
    <col min="1" max="1" width="21.75" bestFit="1" customWidth="1"/>
    <col min="2" max="2" width="78.875" bestFit="1" customWidth="1"/>
    <col min="3" max="3" width="23.875" bestFit="1" customWidth="1"/>
  </cols>
  <sheetData>
    <row r="1" spans="1:3" x14ac:dyDescent="0.3">
      <c r="A1" s="16" t="s">
        <v>123</v>
      </c>
      <c r="B1" s="16" t="s">
        <v>125</v>
      </c>
      <c r="C1" s="16" t="s">
        <v>124</v>
      </c>
    </row>
    <row r="2" spans="1:3" x14ac:dyDescent="0.3">
      <c r="A2" s="20" t="s">
        <v>7</v>
      </c>
      <c r="B2" s="20" t="s">
        <v>127</v>
      </c>
      <c r="C2" s="21" t="s">
        <v>126</v>
      </c>
    </row>
    <row r="3" spans="1:3" x14ac:dyDescent="0.3">
      <c r="A3" s="20" t="s">
        <v>7</v>
      </c>
      <c r="B3" s="20" t="s">
        <v>129</v>
      </c>
      <c r="C3" s="21" t="s">
        <v>128</v>
      </c>
    </row>
    <row r="4" spans="1:3" x14ac:dyDescent="0.3">
      <c r="A4" s="20" t="s">
        <v>7</v>
      </c>
      <c r="B4" s="20" t="s">
        <v>131</v>
      </c>
      <c r="C4" s="21" t="s">
        <v>130</v>
      </c>
    </row>
    <row r="5" spans="1:3" x14ac:dyDescent="0.3">
      <c r="A5" s="20" t="s">
        <v>7</v>
      </c>
      <c r="B5" s="20" t="s">
        <v>132</v>
      </c>
      <c r="C5" s="22" t="s">
        <v>226</v>
      </c>
    </row>
    <row r="6" spans="1:3" x14ac:dyDescent="0.3">
      <c r="A6" s="20" t="s">
        <v>23</v>
      </c>
      <c r="B6" s="20" t="s">
        <v>134</v>
      </c>
      <c r="C6" s="21" t="s">
        <v>133</v>
      </c>
    </row>
    <row r="7" spans="1:3" x14ac:dyDescent="0.3">
      <c r="A7" s="20" t="s">
        <v>23</v>
      </c>
      <c r="B7" s="20" t="s">
        <v>134</v>
      </c>
      <c r="C7" s="21" t="s">
        <v>135</v>
      </c>
    </row>
    <row r="8" spans="1:3" x14ac:dyDescent="0.3">
      <c r="A8" s="20" t="s">
        <v>23</v>
      </c>
      <c r="B8" s="20"/>
      <c r="C8" s="21" t="s">
        <v>136</v>
      </c>
    </row>
    <row r="9" spans="1:3" x14ac:dyDescent="0.3">
      <c r="A9" s="20" t="s">
        <v>26</v>
      </c>
      <c r="B9" s="20" t="s">
        <v>138</v>
      </c>
      <c r="C9" s="21" t="s">
        <v>137</v>
      </c>
    </row>
    <row r="10" spans="1:3" x14ac:dyDescent="0.3">
      <c r="A10" s="20" t="s">
        <v>26</v>
      </c>
      <c r="B10" s="20" t="s">
        <v>138</v>
      </c>
      <c r="C10" s="21" t="s">
        <v>139</v>
      </c>
    </row>
    <row r="11" spans="1:3" x14ac:dyDescent="0.3">
      <c r="A11" s="20" t="s">
        <v>26</v>
      </c>
      <c r="B11" s="20" t="s">
        <v>138</v>
      </c>
      <c r="C11" s="21" t="s">
        <v>140</v>
      </c>
    </row>
    <row r="12" spans="1:3" x14ac:dyDescent="0.3">
      <c r="A12" s="20" t="s">
        <v>26</v>
      </c>
      <c r="B12" s="20" t="s">
        <v>138</v>
      </c>
      <c r="C12" s="21" t="s">
        <v>141</v>
      </c>
    </row>
    <row r="13" spans="1:3" x14ac:dyDescent="0.3">
      <c r="A13" s="20" t="s">
        <v>33</v>
      </c>
      <c r="B13" s="20"/>
      <c r="C13" s="21" t="s">
        <v>142</v>
      </c>
    </row>
    <row r="14" spans="1:3" x14ac:dyDescent="0.3">
      <c r="A14" s="20" t="s">
        <v>33</v>
      </c>
      <c r="B14" s="20"/>
      <c r="C14" s="21" t="s">
        <v>143</v>
      </c>
    </row>
    <row r="15" spans="1:3" x14ac:dyDescent="0.3">
      <c r="A15" s="20" t="s">
        <v>33</v>
      </c>
      <c r="B15" s="20"/>
      <c r="C15" s="21" t="s">
        <v>144</v>
      </c>
    </row>
    <row r="16" spans="1:3" x14ac:dyDescent="0.3">
      <c r="A16" s="20" t="s">
        <v>33</v>
      </c>
      <c r="B16" s="20"/>
      <c r="C16" s="21" t="s">
        <v>145</v>
      </c>
    </row>
    <row r="17" spans="1:3" x14ac:dyDescent="0.3">
      <c r="A17" s="20" t="s">
        <v>33</v>
      </c>
      <c r="B17" s="20"/>
      <c r="C17" s="21" t="s">
        <v>146</v>
      </c>
    </row>
    <row r="18" spans="1:3" x14ac:dyDescent="0.3">
      <c r="A18" s="20" t="s">
        <v>37</v>
      </c>
      <c r="B18" s="20" t="s">
        <v>148</v>
      </c>
      <c r="C18" s="21" t="s">
        <v>147</v>
      </c>
    </row>
    <row r="19" spans="1:3" x14ac:dyDescent="0.3">
      <c r="A19" s="20" t="s">
        <v>37</v>
      </c>
      <c r="B19" s="20" t="s">
        <v>150</v>
      </c>
      <c r="C19" s="21" t="s">
        <v>149</v>
      </c>
    </row>
    <row r="20" spans="1:3" x14ac:dyDescent="0.3">
      <c r="A20" s="20" t="s">
        <v>37</v>
      </c>
      <c r="B20" s="20" t="s">
        <v>152</v>
      </c>
      <c r="C20" s="21" t="s">
        <v>151</v>
      </c>
    </row>
    <row r="21" spans="1:3" x14ac:dyDescent="0.3">
      <c r="A21" s="20" t="s">
        <v>37</v>
      </c>
      <c r="B21" s="20" t="s">
        <v>154</v>
      </c>
      <c r="C21" s="21" t="s">
        <v>153</v>
      </c>
    </row>
    <row r="22" spans="1:3" x14ac:dyDescent="0.3">
      <c r="A22" s="20" t="s">
        <v>37</v>
      </c>
      <c r="B22" s="20" t="s">
        <v>156</v>
      </c>
      <c r="C22" s="21" t="s">
        <v>155</v>
      </c>
    </row>
    <row r="23" spans="1:3" x14ac:dyDescent="0.3">
      <c r="A23" s="20" t="s">
        <v>157</v>
      </c>
      <c r="B23" s="20" t="s">
        <v>159</v>
      </c>
      <c r="C23" s="21" t="s">
        <v>158</v>
      </c>
    </row>
    <row r="24" spans="1:3" x14ac:dyDescent="0.3">
      <c r="A24" s="20" t="s">
        <v>160</v>
      </c>
      <c r="B24" s="20" t="s">
        <v>162</v>
      </c>
      <c r="C24" s="21" t="s">
        <v>161</v>
      </c>
    </row>
    <row r="25" spans="1:3" x14ac:dyDescent="0.3">
      <c r="A25" s="20" t="s">
        <v>59</v>
      </c>
      <c r="B25" s="20" t="s">
        <v>164</v>
      </c>
      <c r="C25" s="21" t="s">
        <v>163</v>
      </c>
    </row>
    <row r="26" spans="1:3" x14ac:dyDescent="0.3">
      <c r="A26" s="20" t="s">
        <v>70</v>
      </c>
      <c r="B26" s="20" t="s">
        <v>166</v>
      </c>
      <c r="C26" s="21" t="s">
        <v>165</v>
      </c>
    </row>
    <row r="27" spans="1:3" x14ac:dyDescent="0.3">
      <c r="A27" s="20" t="s">
        <v>70</v>
      </c>
      <c r="B27" s="20" t="s">
        <v>166</v>
      </c>
      <c r="C27" s="21" t="s">
        <v>167</v>
      </c>
    </row>
    <row r="28" spans="1:3" x14ac:dyDescent="0.3">
      <c r="A28" s="20" t="s">
        <v>74</v>
      </c>
      <c r="B28" s="20" t="s">
        <v>169</v>
      </c>
      <c r="C28" s="21" t="s">
        <v>168</v>
      </c>
    </row>
    <row r="29" spans="1:3" x14ac:dyDescent="0.3">
      <c r="A29" s="20" t="s">
        <v>74</v>
      </c>
      <c r="B29" s="20" t="s">
        <v>171</v>
      </c>
      <c r="C29" s="21" t="s">
        <v>170</v>
      </c>
    </row>
    <row r="30" spans="1:3" x14ac:dyDescent="0.3">
      <c r="A30" s="20" t="s">
        <v>83</v>
      </c>
      <c r="B30" s="20" t="s">
        <v>173</v>
      </c>
      <c r="C30" s="21" t="s">
        <v>172</v>
      </c>
    </row>
    <row r="31" spans="1:3" x14ac:dyDescent="0.3">
      <c r="A31" s="20" t="s">
        <v>83</v>
      </c>
      <c r="B31" s="20" t="s">
        <v>173</v>
      </c>
      <c r="C31" s="21" t="s">
        <v>174</v>
      </c>
    </row>
    <row r="32" spans="1:3" x14ac:dyDescent="0.3">
      <c r="A32" s="20" t="s">
        <v>83</v>
      </c>
      <c r="B32" s="20" t="s">
        <v>176</v>
      </c>
      <c r="C32" s="21" t="s">
        <v>175</v>
      </c>
    </row>
    <row r="33" spans="1:3" x14ac:dyDescent="0.3">
      <c r="A33" s="20" t="s">
        <v>83</v>
      </c>
      <c r="B33" s="20" t="s">
        <v>178</v>
      </c>
      <c r="C33" s="21" t="s">
        <v>177</v>
      </c>
    </row>
    <row r="34" spans="1:3" x14ac:dyDescent="0.3">
      <c r="A34" s="20" t="s">
        <v>96</v>
      </c>
      <c r="B34" s="20" t="s">
        <v>180</v>
      </c>
      <c r="C34" s="21" t="s">
        <v>179</v>
      </c>
    </row>
    <row r="35" spans="1:3" x14ac:dyDescent="0.3">
      <c r="A35" s="20" t="s">
        <v>96</v>
      </c>
      <c r="B35" s="20" t="s">
        <v>182</v>
      </c>
      <c r="C35" s="21" t="s">
        <v>181</v>
      </c>
    </row>
    <row r="36" spans="1:3" x14ac:dyDescent="0.3">
      <c r="A36" s="20" t="s">
        <v>96</v>
      </c>
      <c r="B36" s="20" t="s">
        <v>184</v>
      </c>
      <c r="C36" s="21" t="s">
        <v>183</v>
      </c>
    </row>
    <row r="37" spans="1:3" x14ac:dyDescent="0.3">
      <c r="A37" s="20" t="s">
        <v>96</v>
      </c>
      <c r="B37" s="20" t="s">
        <v>186</v>
      </c>
      <c r="C37" s="21" t="s">
        <v>185</v>
      </c>
    </row>
    <row r="38" spans="1:3" x14ac:dyDescent="0.3">
      <c r="A38" s="20" t="s">
        <v>96</v>
      </c>
      <c r="B38" s="20" t="s">
        <v>188</v>
      </c>
      <c r="C38" s="21" t="s">
        <v>187</v>
      </c>
    </row>
    <row r="39" spans="1:3" x14ac:dyDescent="0.3">
      <c r="A39" s="20" t="s">
        <v>96</v>
      </c>
      <c r="B39" s="20" t="s">
        <v>190</v>
      </c>
      <c r="C39" s="21" t="s">
        <v>189</v>
      </c>
    </row>
    <row r="40" spans="1:3" x14ac:dyDescent="0.3">
      <c r="A40" s="20" t="s">
        <v>96</v>
      </c>
      <c r="B40" s="20" t="s">
        <v>192</v>
      </c>
      <c r="C40" s="21" t="s">
        <v>191</v>
      </c>
    </row>
    <row r="41" spans="1:3" x14ac:dyDescent="0.3">
      <c r="A41" s="20" t="s">
        <v>96</v>
      </c>
      <c r="B41" s="20" t="s">
        <v>230</v>
      </c>
      <c r="C41" s="22" t="s">
        <v>227</v>
      </c>
    </row>
    <row r="42" spans="1:3" x14ac:dyDescent="0.3">
      <c r="A42" s="20" t="s">
        <v>96</v>
      </c>
      <c r="B42" s="20" t="s">
        <v>194</v>
      </c>
      <c r="C42" s="21" t="s">
        <v>193</v>
      </c>
    </row>
    <row r="43" spans="1:3" x14ac:dyDescent="0.3">
      <c r="A43" s="20" t="s">
        <v>106</v>
      </c>
      <c r="B43" s="20" t="s">
        <v>196</v>
      </c>
      <c r="C43" s="21" t="s">
        <v>195</v>
      </c>
    </row>
    <row r="44" spans="1:3" x14ac:dyDescent="0.3">
      <c r="A44" s="20" t="s">
        <v>106</v>
      </c>
      <c r="B44" s="20" t="s">
        <v>198</v>
      </c>
      <c r="C44" s="21" t="s">
        <v>197</v>
      </c>
    </row>
    <row r="45" spans="1:3" x14ac:dyDescent="0.3">
      <c r="A45" s="20" t="s">
        <v>106</v>
      </c>
      <c r="B45" s="20" t="s">
        <v>198</v>
      </c>
      <c r="C45" s="21" t="s">
        <v>199</v>
      </c>
    </row>
    <row r="46" spans="1:3" x14ac:dyDescent="0.3">
      <c r="A46" s="20" t="s">
        <v>106</v>
      </c>
      <c r="B46" s="20" t="s">
        <v>231</v>
      </c>
      <c r="C46" s="22" t="s">
        <v>228</v>
      </c>
    </row>
  </sheetData>
  <sheetProtection algorithmName="SHA-512" hashValue="6dQfyJ8DKVoZ5eRILb67drLOqVCOzjZZZyjumXoPnyDifESx7BOdfddbJNOpDwykWUVLatzmwggMkynBBLXvVg==" saltValue="grerYO//oqZVS8D4qKPxBA==" spinCount="100000" sheet="1" objects="1" scenarios="1" selectLockedCells="1" selectUnlockedCells="1"/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F7D39-7224-4A92-BD86-32001FFBC40E}">
  <sheetPr codeName="Sheet2"/>
  <dimension ref="A1:K141"/>
  <sheetViews>
    <sheetView topLeftCell="A93" zoomScaleNormal="100" workbookViewId="0">
      <selection activeCell="C121" sqref="C121"/>
    </sheetView>
  </sheetViews>
  <sheetFormatPr defaultRowHeight="16.5" x14ac:dyDescent="0.3"/>
  <cols>
    <col min="1" max="1" width="23.5" bestFit="1" customWidth="1"/>
    <col min="2" max="2" width="21.75" bestFit="1" customWidth="1"/>
    <col min="3" max="3" width="29.875" bestFit="1" customWidth="1"/>
    <col min="4" max="4" width="9.25" style="1" bestFit="1" customWidth="1"/>
    <col min="5" max="5" width="29.5" bestFit="1" customWidth="1"/>
    <col min="6" max="6" width="7.625" style="1" bestFit="1" customWidth="1"/>
    <col min="7" max="7" width="30.125" style="1" bestFit="1" customWidth="1"/>
    <col min="8" max="8" width="17.125" style="1" bestFit="1" customWidth="1"/>
    <col min="9" max="11" width="0" hidden="1" customWidth="1"/>
  </cols>
  <sheetData>
    <row r="1" spans="1:11" s="1" customFormat="1" x14ac:dyDescent="0.3">
      <c r="A1" s="23" t="s">
        <v>1</v>
      </c>
      <c r="B1" s="23" t="s">
        <v>2</v>
      </c>
      <c r="C1" s="23" t="s">
        <v>3</v>
      </c>
      <c r="D1" s="23" t="s">
        <v>4</v>
      </c>
      <c r="E1" s="23" t="s">
        <v>5</v>
      </c>
      <c r="F1" s="23" t="s">
        <v>6</v>
      </c>
      <c r="G1" s="23" t="s">
        <v>112</v>
      </c>
      <c r="H1" s="23" t="s">
        <v>113</v>
      </c>
      <c r="I1" s="1" t="s">
        <v>243</v>
      </c>
      <c r="J1" s="1" t="s">
        <v>244</v>
      </c>
      <c r="K1" s="1" t="s">
        <v>245</v>
      </c>
    </row>
    <row r="2" spans="1:11" x14ac:dyDescent="0.3">
      <c r="A2" s="20" t="s">
        <v>0</v>
      </c>
      <c r="B2" s="20" t="s">
        <v>7</v>
      </c>
      <c r="C2" s="20" t="s">
        <v>8</v>
      </c>
      <c r="D2" s="24" t="s">
        <v>9</v>
      </c>
      <c r="E2" s="20" t="s">
        <v>10</v>
      </c>
      <c r="F2" s="24" t="s">
        <v>11</v>
      </c>
      <c r="G2" s="44" t="s">
        <v>111</v>
      </c>
      <c r="H2" s="43" t="s">
        <v>114</v>
      </c>
      <c r="I2">
        <f>IF(AND('제2전공 선택시 자격기준'!$E$6&lt;&gt;"",$C2='제2전공 선택시 자격기준'!$E$6),COUNTIF($C$2:C2,C2),"")</f>
        <v>1</v>
      </c>
      <c r="J2" t="str">
        <f>IF(G2="","",G2)</f>
        <v>필수 이수</v>
      </c>
      <c r="K2" t="str">
        <f>IF(H2="","",H2)</f>
        <v>평점평균 3.5 이상</v>
      </c>
    </row>
    <row r="3" spans="1:11" x14ac:dyDescent="0.3">
      <c r="A3" s="20" t="s">
        <v>0</v>
      </c>
      <c r="B3" s="20" t="s">
        <v>7</v>
      </c>
      <c r="C3" s="20" t="s">
        <v>8</v>
      </c>
      <c r="D3" s="24" t="s">
        <v>12</v>
      </c>
      <c r="E3" s="20" t="s">
        <v>13</v>
      </c>
      <c r="F3" s="24" t="s">
        <v>11</v>
      </c>
      <c r="G3" s="45"/>
      <c r="H3" s="41"/>
      <c r="I3">
        <f>IF(AND('제2전공 선택시 자격기준'!$E$6&lt;&gt;"",$C3='제2전공 선택시 자격기준'!$E$6),COUNTIF($C$2:C3,C3),"")</f>
        <v>2</v>
      </c>
      <c r="J3" t="str">
        <f>IF(G2="","",G2)</f>
        <v>필수 이수</v>
      </c>
      <c r="K3" t="str">
        <f>IF(H2="","",H2)</f>
        <v>평점평균 3.5 이상</v>
      </c>
    </row>
    <row r="4" spans="1:11" x14ac:dyDescent="0.3">
      <c r="A4" s="20" t="s">
        <v>0</v>
      </c>
      <c r="B4" s="20" t="s">
        <v>7</v>
      </c>
      <c r="C4" s="20" t="s">
        <v>8</v>
      </c>
      <c r="D4" s="24" t="s">
        <v>14</v>
      </c>
      <c r="E4" s="20" t="s">
        <v>15</v>
      </c>
      <c r="F4" s="24" t="s">
        <v>11</v>
      </c>
      <c r="G4" s="45"/>
      <c r="H4" s="41"/>
      <c r="I4">
        <f>IF(AND('제2전공 선택시 자격기준'!$E$6&lt;&gt;"",$C4='제2전공 선택시 자격기준'!$E$6),COUNTIF($C$2:C4,C4),"")</f>
        <v>3</v>
      </c>
      <c r="J4" t="str">
        <f>IF(G2="","",G2)</f>
        <v>필수 이수</v>
      </c>
      <c r="K4" t="str">
        <f>IF(H2="","",H2)</f>
        <v>평점평균 3.5 이상</v>
      </c>
    </row>
    <row r="5" spans="1:11" x14ac:dyDescent="0.3">
      <c r="A5" s="20" t="s">
        <v>0</v>
      </c>
      <c r="B5" s="20" t="s">
        <v>7</v>
      </c>
      <c r="C5" s="20" t="s">
        <v>8</v>
      </c>
      <c r="D5" s="24" t="s">
        <v>16</v>
      </c>
      <c r="E5" s="20" t="s">
        <v>17</v>
      </c>
      <c r="F5" s="24" t="s">
        <v>11</v>
      </c>
      <c r="G5" s="45"/>
      <c r="H5" s="41"/>
      <c r="I5">
        <f>IF(AND('제2전공 선택시 자격기준'!$E$6&lt;&gt;"",$C5='제2전공 선택시 자격기준'!$E$6),COUNTIF($C$2:C5,C5),"")</f>
        <v>4</v>
      </c>
      <c r="J5" t="str">
        <f>IF(G2="","",G2)</f>
        <v>필수 이수</v>
      </c>
      <c r="K5" t="str">
        <f>IF(H2="","",H2)</f>
        <v>평점평균 3.5 이상</v>
      </c>
    </row>
    <row r="6" spans="1:11" ht="17.25" thickBot="1" x14ac:dyDescent="0.35">
      <c r="A6" s="25" t="s">
        <v>0</v>
      </c>
      <c r="B6" s="25" t="s">
        <v>7</v>
      </c>
      <c r="C6" s="25" t="s">
        <v>8</v>
      </c>
      <c r="D6" s="26" t="s">
        <v>18</v>
      </c>
      <c r="E6" s="25" t="s">
        <v>19</v>
      </c>
      <c r="F6" s="26" t="s">
        <v>11</v>
      </c>
      <c r="G6" s="46"/>
      <c r="H6" s="42"/>
      <c r="I6">
        <f>IF(AND('제2전공 선택시 자격기준'!$E$6&lt;&gt;"",$C6='제2전공 선택시 자격기준'!$E$6),COUNTIF($C$2:C6,C6),"")</f>
        <v>5</v>
      </c>
      <c r="J6" t="str">
        <f>IF(G2="","",G2)</f>
        <v>필수 이수</v>
      </c>
      <c r="K6" t="str">
        <f>IF(H2="","",H2)</f>
        <v>평점평균 3.5 이상</v>
      </c>
    </row>
    <row r="7" spans="1:11" x14ac:dyDescent="0.3">
      <c r="A7" s="27" t="s">
        <v>0</v>
      </c>
      <c r="B7" s="27" t="s">
        <v>7</v>
      </c>
      <c r="C7" s="27" t="s">
        <v>20</v>
      </c>
      <c r="D7" s="28" t="s">
        <v>9</v>
      </c>
      <c r="E7" s="27" t="s">
        <v>10</v>
      </c>
      <c r="F7" s="28" t="s">
        <v>21</v>
      </c>
      <c r="G7" s="40" t="s">
        <v>116</v>
      </c>
      <c r="H7" s="40" t="s">
        <v>118</v>
      </c>
      <c r="I7" t="str">
        <f>IF(AND('제2전공 선택시 자격기준'!$E$6&lt;&gt;"",$C7='제2전공 선택시 자격기준'!$E$6),COUNTIF($C$2:C7,C7),"")</f>
        <v/>
      </c>
      <c r="J7" t="str">
        <f>IF(G7="","",G7)</f>
        <v>필수 이수</v>
      </c>
      <c r="K7" t="str">
        <f>IF(H7="","",H7)</f>
        <v>-</v>
      </c>
    </row>
    <row r="8" spans="1:11" ht="17.25" thickBot="1" x14ac:dyDescent="0.35">
      <c r="A8" s="25" t="s">
        <v>0</v>
      </c>
      <c r="B8" s="25" t="s">
        <v>7</v>
      </c>
      <c r="C8" s="25" t="s">
        <v>20</v>
      </c>
      <c r="D8" s="26" t="s">
        <v>14</v>
      </c>
      <c r="E8" s="25" t="s">
        <v>15</v>
      </c>
      <c r="F8" s="26" t="s">
        <v>21</v>
      </c>
      <c r="G8" s="42"/>
      <c r="H8" s="42"/>
      <c r="I8" t="str">
        <f>IF(AND('제2전공 선택시 자격기준'!$E$6&lt;&gt;"",$C8='제2전공 선택시 자격기준'!$E$6),COUNTIF($C$2:C8,C8),"")</f>
        <v/>
      </c>
      <c r="J8" t="str">
        <f>IF(G7="","",G7)</f>
        <v>필수 이수</v>
      </c>
      <c r="K8" t="str">
        <f>IF(H7="","",H7)</f>
        <v>-</v>
      </c>
    </row>
    <row r="9" spans="1:11" ht="17.25" thickBot="1" x14ac:dyDescent="0.35">
      <c r="A9" s="29" t="s">
        <v>0</v>
      </c>
      <c r="B9" s="29" t="s">
        <v>7</v>
      </c>
      <c r="C9" s="29" t="s">
        <v>217</v>
      </c>
      <c r="D9" s="30" t="s">
        <v>110</v>
      </c>
      <c r="E9" s="30" t="s">
        <v>22</v>
      </c>
      <c r="F9" s="30" t="s">
        <v>22</v>
      </c>
      <c r="G9" s="30" t="s">
        <v>22</v>
      </c>
      <c r="H9" s="30" t="s">
        <v>22</v>
      </c>
      <c r="I9" t="str">
        <f>IF(AND('제2전공 선택시 자격기준'!$E$6&lt;&gt;"",$C9='제2전공 선택시 자격기준'!$E$6),COUNTIF($C$2:C9,C9),"")</f>
        <v/>
      </c>
      <c r="J9" t="str">
        <f>IF(G9="","",G9)</f>
        <v>-</v>
      </c>
      <c r="K9" t="str">
        <f>IF(H9="","",H9)</f>
        <v>-</v>
      </c>
    </row>
    <row r="10" spans="1:11" x14ac:dyDescent="0.3">
      <c r="A10" s="27" t="s">
        <v>0</v>
      </c>
      <c r="B10" s="27" t="s">
        <v>23</v>
      </c>
      <c r="C10" s="27" t="s">
        <v>24</v>
      </c>
      <c r="D10" s="28" t="s">
        <v>14</v>
      </c>
      <c r="E10" s="27" t="s">
        <v>15</v>
      </c>
      <c r="F10" s="28" t="s">
        <v>11</v>
      </c>
      <c r="G10" s="40" t="s">
        <v>111</v>
      </c>
      <c r="H10" s="40" t="s">
        <v>114</v>
      </c>
      <c r="I10" t="str">
        <f>IF(AND('제2전공 선택시 자격기준'!$E$6&lt;&gt;"",$C10='제2전공 선택시 자격기준'!$E$6),COUNTIF($C$2:C10,C10),"")</f>
        <v/>
      </c>
      <c r="J10" t="str">
        <f>IF(G10="","",G10)</f>
        <v>필수 이수</v>
      </c>
      <c r="K10" t="str">
        <f>IF(H10="","",H10)</f>
        <v>평점평균 3.5 이상</v>
      </c>
    </row>
    <row r="11" spans="1:11" ht="17.25" thickBot="1" x14ac:dyDescent="0.35">
      <c r="A11" s="25" t="s">
        <v>0</v>
      </c>
      <c r="B11" s="25" t="s">
        <v>23</v>
      </c>
      <c r="C11" s="25" t="s">
        <v>24</v>
      </c>
      <c r="D11" s="26" t="s">
        <v>16</v>
      </c>
      <c r="E11" s="25" t="s">
        <v>17</v>
      </c>
      <c r="F11" s="26" t="s">
        <v>11</v>
      </c>
      <c r="G11" s="42"/>
      <c r="H11" s="42"/>
      <c r="I11" t="str">
        <f>IF(AND('제2전공 선택시 자격기준'!$E$6&lt;&gt;"",$C11='제2전공 선택시 자격기준'!$E$6),COUNTIF($C$2:C11,C11),"")</f>
        <v/>
      </c>
      <c r="J11" t="str">
        <f>IF(G10="","",G10)</f>
        <v>필수 이수</v>
      </c>
      <c r="K11" t="str">
        <f>IF(H10="","",H10)</f>
        <v>평점평균 3.5 이상</v>
      </c>
    </row>
    <row r="12" spans="1:11" ht="17.25" thickBot="1" x14ac:dyDescent="0.35">
      <c r="A12" s="29" t="s">
        <v>0</v>
      </c>
      <c r="B12" s="29" t="s">
        <v>23</v>
      </c>
      <c r="C12" s="29" t="s">
        <v>25</v>
      </c>
      <c r="D12" s="30" t="s">
        <v>22</v>
      </c>
      <c r="E12" s="30" t="s">
        <v>22</v>
      </c>
      <c r="F12" s="30" t="s">
        <v>22</v>
      </c>
      <c r="G12" s="30" t="s">
        <v>22</v>
      </c>
      <c r="H12" s="30" t="s">
        <v>22</v>
      </c>
      <c r="I12" t="str">
        <f>IF(AND('제2전공 선택시 자격기준'!$E$6&lt;&gt;"",$C12='제2전공 선택시 자격기준'!$E$6),COUNTIF($C$2:C12,C12),"")</f>
        <v/>
      </c>
      <c r="J12" t="str">
        <f t="shared" ref="J12:K14" si="0">IF(G12="","",G12)</f>
        <v>-</v>
      </c>
      <c r="K12" t="str">
        <f t="shared" si="0"/>
        <v>-</v>
      </c>
    </row>
    <row r="13" spans="1:11" ht="17.25" thickBot="1" x14ac:dyDescent="0.35">
      <c r="A13" s="29" t="s">
        <v>0</v>
      </c>
      <c r="B13" s="29" t="s">
        <v>26</v>
      </c>
      <c r="C13" s="29" t="s">
        <v>27</v>
      </c>
      <c r="D13" s="30" t="s">
        <v>22</v>
      </c>
      <c r="E13" s="30" t="s">
        <v>22</v>
      </c>
      <c r="F13" s="30" t="s">
        <v>22</v>
      </c>
      <c r="G13" s="30" t="s">
        <v>22</v>
      </c>
      <c r="H13" s="30" t="s">
        <v>119</v>
      </c>
      <c r="I13" t="str">
        <f>IF(AND('제2전공 선택시 자격기준'!$E$6&lt;&gt;"",$C13='제2전공 선택시 자격기준'!$E$6),COUNTIF($C$2:C13,C13),"")</f>
        <v/>
      </c>
      <c r="J13" t="str">
        <f t="shared" si="0"/>
        <v>-</v>
      </c>
      <c r="K13" t="str">
        <f t="shared" si="0"/>
        <v>평점평균 2.5 이상</v>
      </c>
    </row>
    <row r="14" spans="1:11" x14ac:dyDescent="0.3">
      <c r="A14" s="27" t="s">
        <v>0</v>
      </c>
      <c r="B14" s="27" t="s">
        <v>26</v>
      </c>
      <c r="C14" s="27" t="s">
        <v>28</v>
      </c>
      <c r="D14" s="28" t="s">
        <v>29</v>
      </c>
      <c r="E14" s="27" t="s">
        <v>15</v>
      </c>
      <c r="F14" s="28" t="s">
        <v>30</v>
      </c>
      <c r="G14" s="40" t="s">
        <v>111</v>
      </c>
      <c r="H14" s="40" t="s">
        <v>119</v>
      </c>
      <c r="I14" t="str">
        <f>IF(AND('제2전공 선택시 자격기준'!$E$6&lt;&gt;"",$C14='제2전공 선택시 자격기준'!$E$6),COUNTIF($C$2:C14,C14),"")</f>
        <v/>
      </c>
      <c r="J14" t="str">
        <f t="shared" si="0"/>
        <v>필수 이수</v>
      </c>
      <c r="K14" t="str">
        <f t="shared" si="0"/>
        <v>평점평균 2.5 이상</v>
      </c>
    </row>
    <row r="15" spans="1:11" x14ac:dyDescent="0.3">
      <c r="A15" s="20" t="s">
        <v>0</v>
      </c>
      <c r="B15" s="20" t="s">
        <v>26</v>
      </c>
      <c r="C15" s="20" t="s">
        <v>28</v>
      </c>
      <c r="D15" s="24" t="s">
        <v>31</v>
      </c>
      <c r="E15" s="20" t="s">
        <v>10</v>
      </c>
      <c r="F15" s="24" t="s">
        <v>30</v>
      </c>
      <c r="G15" s="41"/>
      <c r="H15" s="41"/>
      <c r="I15" t="str">
        <f>IF(AND('제2전공 선택시 자격기준'!$E$6&lt;&gt;"",$C15='제2전공 선택시 자격기준'!$E$6),COUNTIF($C$2:C15,C15),"")</f>
        <v/>
      </c>
      <c r="J15" t="str">
        <f>IF(G14="","",G14)</f>
        <v>필수 이수</v>
      </c>
      <c r="K15" t="str">
        <f>IF(H14="","",H14)</f>
        <v>평점평균 2.5 이상</v>
      </c>
    </row>
    <row r="16" spans="1:11" ht="17.25" thickBot="1" x14ac:dyDescent="0.35">
      <c r="A16" s="25" t="s">
        <v>0</v>
      </c>
      <c r="B16" s="25" t="s">
        <v>26</v>
      </c>
      <c r="C16" s="25" t="s">
        <v>28</v>
      </c>
      <c r="D16" s="26" t="s">
        <v>32</v>
      </c>
      <c r="E16" s="25" t="s">
        <v>13</v>
      </c>
      <c r="F16" s="26" t="s">
        <v>30</v>
      </c>
      <c r="G16" s="42"/>
      <c r="H16" s="42"/>
      <c r="I16" t="str">
        <f>IF(AND('제2전공 선택시 자격기준'!$E$6&lt;&gt;"",$C16='제2전공 선택시 자격기준'!$E$6),COUNTIF($C$2:C16,C16),"")</f>
        <v/>
      </c>
      <c r="J16" t="str">
        <f>IF(G14="","",G14)</f>
        <v>필수 이수</v>
      </c>
      <c r="K16" t="str">
        <f>IF(H14="","",H14)</f>
        <v>평점평균 2.5 이상</v>
      </c>
    </row>
    <row r="17" spans="1:11" x14ac:dyDescent="0.3">
      <c r="A17" s="27" t="s">
        <v>0</v>
      </c>
      <c r="B17" s="27" t="s">
        <v>33</v>
      </c>
      <c r="C17" s="27" t="s">
        <v>34</v>
      </c>
      <c r="D17" s="28" t="s">
        <v>9</v>
      </c>
      <c r="E17" s="27" t="s">
        <v>10</v>
      </c>
      <c r="F17" s="28" t="s">
        <v>11</v>
      </c>
      <c r="G17" s="40" t="s">
        <v>35</v>
      </c>
      <c r="H17" s="40" t="s">
        <v>114</v>
      </c>
      <c r="I17" t="str">
        <f>IF(AND('제2전공 선택시 자격기준'!$E$6&lt;&gt;"",$C17='제2전공 선택시 자격기준'!$E$6),COUNTIF($C$2:C17,C17),"")</f>
        <v/>
      </c>
      <c r="J17" t="str">
        <f>IF(G17="","",G17)</f>
        <v>제시된 과목 중 3과목 이상 이수</v>
      </c>
      <c r="K17" t="str">
        <f>IF(H17="","",H17)</f>
        <v>평점평균 3.5 이상</v>
      </c>
    </row>
    <row r="18" spans="1:11" x14ac:dyDescent="0.3">
      <c r="A18" s="20" t="s">
        <v>0</v>
      </c>
      <c r="B18" s="20" t="s">
        <v>33</v>
      </c>
      <c r="C18" s="20" t="s">
        <v>34</v>
      </c>
      <c r="D18" s="24" t="s">
        <v>12</v>
      </c>
      <c r="E18" s="20" t="s">
        <v>13</v>
      </c>
      <c r="F18" s="24" t="s">
        <v>11</v>
      </c>
      <c r="G18" s="41"/>
      <c r="H18" s="41"/>
      <c r="I18" t="str">
        <f>IF(AND('제2전공 선택시 자격기준'!$E$6&lt;&gt;"",$C18='제2전공 선택시 자격기준'!$E$6),COUNTIF($C$2:C18,C18),"")</f>
        <v/>
      </c>
      <c r="J18" t="str">
        <f>IF(G17="","",G17)</f>
        <v>제시된 과목 중 3과목 이상 이수</v>
      </c>
      <c r="K18" t="str">
        <f>IF(H17="","",H17)</f>
        <v>평점평균 3.5 이상</v>
      </c>
    </row>
    <row r="19" spans="1:11" x14ac:dyDescent="0.3">
      <c r="A19" s="20" t="s">
        <v>0</v>
      </c>
      <c r="B19" s="20" t="s">
        <v>33</v>
      </c>
      <c r="C19" s="20" t="s">
        <v>34</v>
      </c>
      <c r="D19" s="24" t="s">
        <v>14</v>
      </c>
      <c r="E19" s="20" t="s">
        <v>15</v>
      </c>
      <c r="F19" s="24" t="s">
        <v>11</v>
      </c>
      <c r="G19" s="41"/>
      <c r="H19" s="41"/>
      <c r="I19" t="str">
        <f>IF(AND('제2전공 선택시 자격기준'!$E$6&lt;&gt;"",$C19='제2전공 선택시 자격기준'!$E$6),COUNTIF($C$2:C19,C19),"")</f>
        <v/>
      </c>
      <c r="J19" t="str">
        <f>IF(G17="","",G17)</f>
        <v>제시된 과목 중 3과목 이상 이수</v>
      </c>
      <c r="K19" t="str">
        <f>IF(H17="","",H17)</f>
        <v>평점평균 3.5 이상</v>
      </c>
    </row>
    <row r="20" spans="1:11" x14ac:dyDescent="0.3">
      <c r="A20" s="20" t="s">
        <v>0</v>
      </c>
      <c r="B20" s="20" t="s">
        <v>33</v>
      </c>
      <c r="C20" s="20" t="s">
        <v>34</v>
      </c>
      <c r="D20" s="24" t="s">
        <v>16</v>
      </c>
      <c r="E20" s="20" t="s">
        <v>17</v>
      </c>
      <c r="F20" s="24" t="s">
        <v>11</v>
      </c>
      <c r="G20" s="41"/>
      <c r="H20" s="41"/>
      <c r="I20" t="str">
        <f>IF(AND('제2전공 선택시 자격기준'!$E$6&lt;&gt;"",$C20='제2전공 선택시 자격기준'!$E$6),COUNTIF($C$2:C20,C20),"")</f>
        <v/>
      </c>
      <c r="J20" t="str">
        <f>IF(G17="","",G17)</f>
        <v>제시된 과목 중 3과목 이상 이수</v>
      </c>
      <c r="K20" t="str">
        <f>IF(H17="","",H17)</f>
        <v>평점평균 3.5 이상</v>
      </c>
    </row>
    <row r="21" spans="1:11" ht="17.25" thickBot="1" x14ac:dyDescent="0.35">
      <c r="A21" s="25" t="s">
        <v>0</v>
      </c>
      <c r="B21" s="25" t="s">
        <v>33</v>
      </c>
      <c r="C21" s="25" t="s">
        <v>34</v>
      </c>
      <c r="D21" s="26" t="s">
        <v>18</v>
      </c>
      <c r="E21" s="25" t="s">
        <v>19</v>
      </c>
      <c r="F21" s="26" t="s">
        <v>11</v>
      </c>
      <c r="G21" s="42"/>
      <c r="H21" s="42"/>
      <c r="I21" t="str">
        <f>IF(AND('제2전공 선택시 자격기준'!$E$6&lt;&gt;"",$C21='제2전공 선택시 자격기준'!$E$6),COUNTIF($C$2:C21,C21),"")</f>
        <v/>
      </c>
      <c r="J21" t="str">
        <f>IF(G17="","",G17)</f>
        <v>제시된 과목 중 3과목 이상 이수</v>
      </c>
      <c r="K21" t="str">
        <f>IF(H17="","",H17)</f>
        <v>평점평균 3.5 이상</v>
      </c>
    </row>
    <row r="22" spans="1:11" x14ac:dyDescent="0.3">
      <c r="A22" s="27" t="s">
        <v>0</v>
      </c>
      <c r="B22" s="27" t="s">
        <v>33</v>
      </c>
      <c r="C22" s="27" t="s">
        <v>36</v>
      </c>
      <c r="D22" s="28" t="s">
        <v>9</v>
      </c>
      <c r="E22" s="27" t="s">
        <v>10</v>
      </c>
      <c r="F22" s="28" t="s">
        <v>11</v>
      </c>
      <c r="G22" s="40" t="s">
        <v>35</v>
      </c>
      <c r="H22" s="40" t="s">
        <v>114</v>
      </c>
      <c r="I22" t="str">
        <f>IF(AND('제2전공 선택시 자격기준'!$E$6&lt;&gt;"",$C22='제2전공 선택시 자격기준'!$E$6),COUNTIF($C$2:C22,C22),"")</f>
        <v/>
      </c>
      <c r="J22" t="str">
        <f>IF(G22="","",G22)</f>
        <v>제시된 과목 중 3과목 이상 이수</v>
      </c>
      <c r="K22" t="str">
        <f>IF(H22="","",H22)</f>
        <v>평점평균 3.5 이상</v>
      </c>
    </row>
    <row r="23" spans="1:11" x14ac:dyDescent="0.3">
      <c r="A23" s="20" t="s">
        <v>0</v>
      </c>
      <c r="B23" s="20" t="s">
        <v>33</v>
      </c>
      <c r="C23" s="20" t="s">
        <v>36</v>
      </c>
      <c r="D23" s="24" t="s">
        <v>12</v>
      </c>
      <c r="E23" s="20" t="s">
        <v>13</v>
      </c>
      <c r="F23" s="24" t="s">
        <v>11</v>
      </c>
      <c r="G23" s="41"/>
      <c r="H23" s="41"/>
      <c r="I23" t="str">
        <f>IF(AND('제2전공 선택시 자격기준'!$E$6&lt;&gt;"",$C23='제2전공 선택시 자격기준'!$E$6),COUNTIF($C$2:C23,C23),"")</f>
        <v/>
      </c>
      <c r="J23" t="str">
        <f>IF(G22="","",G22)</f>
        <v>제시된 과목 중 3과목 이상 이수</v>
      </c>
      <c r="K23" t="str">
        <f>IF(H22="","",H22)</f>
        <v>평점평균 3.5 이상</v>
      </c>
    </row>
    <row r="24" spans="1:11" x14ac:dyDescent="0.3">
      <c r="A24" s="20" t="s">
        <v>0</v>
      </c>
      <c r="B24" s="20" t="s">
        <v>33</v>
      </c>
      <c r="C24" s="20" t="s">
        <v>36</v>
      </c>
      <c r="D24" s="24" t="s">
        <v>14</v>
      </c>
      <c r="E24" s="20" t="s">
        <v>15</v>
      </c>
      <c r="F24" s="24" t="s">
        <v>11</v>
      </c>
      <c r="G24" s="41"/>
      <c r="H24" s="41"/>
      <c r="I24" t="str">
        <f>IF(AND('제2전공 선택시 자격기준'!$E$6&lt;&gt;"",$C24='제2전공 선택시 자격기준'!$E$6),COUNTIF($C$2:C24,C24),"")</f>
        <v/>
      </c>
      <c r="J24" t="str">
        <f>IF(G22="","",G22)</f>
        <v>제시된 과목 중 3과목 이상 이수</v>
      </c>
      <c r="K24" t="str">
        <f>IF(H22="","",H22)</f>
        <v>평점평균 3.5 이상</v>
      </c>
    </row>
    <row r="25" spans="1:11" x14ac:dyDescent="0.3">
      <c r="A25" s="20" t="s">
        <v>0</v>
      </c>
      <c r="B25" s="20" t="s">
        <v>33</v>
      </c>
      <c r="C25" s="20" t="s">
        <v>36</v>
      </c>
      <c r="D25" s="24" t="s">
        <v>16</v>
      </c>
      <c r="E25" s="20" t="s">
        <v>17</v>
      </c>
      <c r="F25" s="24" t="s">
        <v>11</v>
      </c>
      <c r="G25" s="41"/>
      <c r="H25" s="41"/>
      <c r="I25" t="str">
        <f>IF(AND('제2전공 선택시 자격기준'!$E$6&lt;&gt;"",$C25='제2전공 선택시 자격기준'!$E$6),COUNTIF($C$2:C25,C25),"")</f>
        <v/>
      </c>
      <c r="J25" t="str">
        <f>IF(G22="","",G22)</f>
        <v>제시된 과목 중 3과목 이상 이수</v>
      </c>
      <c r="K25" t="str">
        <f>IF(H22="","",H22)</f>
        <v>평점평균 3.5 이상</v>
      </c>
    </row>
    <row r="26" spans="1:11" ht="17.25" thickBot="1" x14ac:dyDescent="0.35">
      <c r="A26" s="25" t="s">
        <v>0</v>
      </c>
      <c r="B26" s="25" t="s">
        <v>33</v>
      </c>
      <c r="C26" s="25" t="s">
        <v>36</v>
      </c>
      <c r="D26" s="26" t="s">
        <v>18</v>
      </c>
      <c r="E26" s="25" t="s">
        <v>19</v>
      </c>
      <c r="F26" s="26" t="s">
        <v>11</v>
      </c>
      <c r="G26" s="42"/>
      <c r="H26" s="42"/>
      <c r="I26" t="str">
        <f>IF(AND('제2전공 선택시 자격기준'!$E$6&lt;&gt;"",$C26='제2전공 선택시 자격기준'!$E$6),COUNTIF($C$2:C26,C26),"")</f>
        <v/>
      </c>
      <c r="J26" t="str">
        <f>IF(G22="","",G22)</f>
        <v>제시된 과목 중 3과목 이상 이수</v>
      </c>
      <c r="K26" t="str">
        <f>IF(H22="","",H22)</f>
        <v>평점평균 3.5 이상</v>
      </c>
    </row>
    <row r="27" spans="1:11" x14ac:dyDescent="0.3">
      <c r="A27" s="27" t="s">
        <v>0</v>
      </c>
      <c r="B27" s="27" t="s">
        <v>37</v>
      </c>
      <c r="C27" s="27" t="s">
        <v>38</v>
      </c>
      <c r="D27" s="28" t="s">
        <v>14</v>
      </c>
      <c r="E27" s="27" t="s">
        <v>15</v>
      </c>
      <c r="F27" s="28" t="s">
        <v>11</v>
      </c>
      <c r="G27" s="40" t="s">
        <v>115</v>
      </c>
      <c r="H27" s="40" t="s">
        <v>114</v>
      </c>
      <c r="I27" t="str">
        <f>IF(AND('제2전공 선택시 자격기준'!$E$6&lt;&gt;"",$C27='제2전공 선택시 자격기준'!$E$6),COUNTIF($C$2:C27,C27),"")</f>
        <v/>
      </c>
      <c r="J27" t="str">
        <f>IF(G27="","",G27)</f>
        <v>제시된 과목 중 3과목 이상 이수</v>
      </c>
      <c r="K27" t="str">
        <f>IF(H27="","",H27)</f>
        <v>평점평균 3.5 이상</v>
      </c>
    </row>
    <row r="28" spans="1:11" x14ac:dyDescent="0.3">
      <c r="A28" s="20" t="s">
        <v>0</v>
      </c>
      <c r="B28" s="20" t="s">
        <v>37</v>
      </c>
      <c r="C28" s="20" t="s">
        <v>38</v>
      </c>
      <c r="D28" s="24" t="s">
        <v>16</v>
      </c>
      <c r="E28" s="20" t="s">
        <v>17</v>
      </c>
      <c r="F28" s="24" t="s">
        <v>11</v>
      </c>
      <c r="G28" s="41"/>
      <c r="H28" s="41"/>
      <c r="I28" t="str">
        <f>IF(AND('제2전공 선택시 자격기준'!$E$6&lt;&gt;"",$C28='제2전공 선택시 자격기준'!$E$6),COUNTIF($C$2:C28,C28),"")</f>
        <v/>
      </c>
      <c r="J28" t="str">
        <f>IF(G27="","",G27)</f>
        <v>제시된 과목 중 3과목 이상 이수</v>
      </c>
      <c r="K28" t="str">
        <f>IF(H27="","",H27)</f>
        <v>평점평균 3.5 이상</v>
      </c>
    </row>
    <row r="29" spans="1:11" x14ac:dyDescent="0.3">
      <c r="A29" s="20" t="s">
        <v>0</v>
      </c>
      <c r="B29" s="20" t="s">
        <v>37</v>
      </c>
      <c r="C29" s="20" t="s">
        <v>38</v>
      </c>
      <c r="D29" s="24" t="s">
        <v>39</v>
      </c>
      <c r="E29" s="20" t="s">
        <v>40</v>
      </c>
      <c r="F29" s="24" t="s">
        <v>11</v>
      </c>
      <c r="G29" s="41"/>
      <c r="H29" s="41"/>
      <c r="I29" t="str">
        <f>IF(AND('제2전공 선택시 자격기준'!$E$6&lt;&gt;"",$C29='제2전공 선택시 자격기준'!$E$6),COUNTIF($C$2:C29,C29),"")</f>
        <v/>
      </c>
      <c r="J29" t="str">
        <f>IF(G27="","",G27)</f>
        <v>제시된 과목 중 3과목 이상 이수</v>
      </c>
      <c r="K29" t="str">
        <f>IF(H27="","",H27)</f>
        <v>평점평균 3.5 이상</v>
      </c>
    </row>
    <row r="30" spans="1:11" x14ac:dyDescent="0.3">
      <c r="A30" s="20" t="s">
        <v>0</v>
      </c>
      <c r="B30" s="20" t="s">
        <v>37</v>
      </c>
      <c r="C30" s="20" t="s">
        <v>38</v>
      </c>
      <c r="D30" s="24" t="s">
        <v>41</v>
      </c>
      <c r="E30" s="20" t="s">
        <v>224</v>
      </c>
      <c r="F30" s="24" t="s">
        <v>11</v>
      </c>
      <c r="G30" s="41"/>
      <c r="H30" s="41"/>
      <c r="I30" t="str">
        <f>IF(AND('제2전공 선택시 자격기준'!$E$6&lt;&gt;"",$C30='제2전공 선택시 자격기준'!$E$6),COUNTIF($C$2:C30,C30),"")</f>
        <v/>
      </c>
      <c r="J30" t="str">
        <f>IF(G27="","",G27)</f>
        <v>제시된 과목 중 3과목 이상 이수</v>
      </c>
      <c r="K30" t="str">
        <f>IF(H27="","",H27)</f>
        <v>평점평균 3.5 이상</v>
      </c>
    </row>
    <row r="31" spans="1:11" x14ac:dyDescent="0.3">
      <c r="A31" s="20" t="s">
        <v>0</v>
      </c>
      <c r="B31" s="20" t="s">
        <v>37</v>
      </c>
      <c r="C31" s="20" t="s">
        <v>38</v>
      </c>
      <c r="D31" s="24" t="s">
        <v>42</v>
      </c>
      <c r="E31" s="20" t="s">
        <v>43</v>
      </c>
      <c r="F31" s="24" t="s">
        <v>11</v>
      </c>
      <c r="G31" s="41"/>
      <c r="H31" s="41"/>
      <c r="I31" t="str">
        <f>IF(AND('제2전공 선택시 자격기준'!$E$6&lt;&gt;"",$C31='제2전공 선택시 자격기준'!$E$6),COUNTIF($C$2:C31,C31),"")</f>
        <v/>
      </c>
      <c r="J31" t="str">
        <f>IF(G27="","",G27)</f>
        <v>제시된 과목 중 3과목 이상 이수</v>
      </c>
      <c r="K31" t="str">
        <f>IF(H27="","",H27)</f>
        <v>평점평균 3.5 이상</v>
      </c>
    </row>
    <row r="32" spans="1:11" x14ac:dyDescent="0.3">
      <c r="A32" s="20" t="s">
        <v>0</v>
      </c>
      <c r="B32" s="20" t="s">
        <v>37</v>
      </c>
      <c r="C32" s="20" t="s">
        <v>38</v>
      </c>
      <c r="D32" s="24" t="s">
        <v>44</v>
      </c>
      <c r="E32" s="20" t="s">
        <v>45</v>
      </c>
      <c r="F32" s="24" t="s">
        <v>11</v>
      </c>
      <c r="G32" s="41"/>
      <c r="H32" s="41"/>
      <c r="I32" t="str">
        <f>IF(AND('제2전공 선택시 자격기준'!$E$6&lt;&gt;"",$C32='제2전공 선택시 자격기준'!$E$6),COUNTIF($C$2:C32,C32),"")</f>
        <v/>
      </c>
      <c r="J32" t="str">
        <f>IF(G27="","",G27)</f>
        <v>제시된 과목 중 3과목 이상 이수</v>
      </c>
      <c r="K32" t="str">
        <f>IF(H27="","",H27)</f>
        <v>평점평균 3.5 이상</v>
      </c>
    </row>
    <row r="33" spans="1:11" x14ac:dyDescent="0.3">
      <c r="A33" s="20" t="s">
        <v>0</v>
      </c>
      <c r="B33" s="20" t="s">
        <v>37</v>
      </c>
      <c r="C33" s="20" t="s">
        <v>38</v>
      </c>
      <c r="D33" s="24" t="s">
        <v>46</v>
      </c>
      <c r="E33" s="20" t="s">
        <v>47</v>
      </c>
      <c r="F33" s="24" t="s">
        <v>11</v>
      </c>
      <c r="G33" s="41"/>
      <c r="H33" s="41"/>
      <c r="I33" t="str">
        <f>IF(AND('제2전공 선택시 자격기준'!$E$6&lt;&gt;"",$C33='제2전공 선택시 자격기준'!$E$6),COUNTIF($C$2:C33,C33),"")</f>
        <v/>
      </c>
      <c r="J33" t="str">
        <f>IF(G27="","",G27)</f>
        <v>제시된 과목 중 3과목 이상 이수</v>
      </c>
      <c r="K33" t="str">
        <f>IF(H27="","",H27)</f>
        <v>평점평균 3.5 이상</v>
      </c>
    </row>
    <row r="34" spans="1:11" x14ac:dyDescent="0.3">
      <c r="A34" s="20" t="s">
        <v>0</v>
      </c>
      <c r="B34" s="20" t="s">
        <v>37</v>
      </c>
      <c r="C34" s="20" t="s">
        <v>38</v>
      </c>
      <c r="D34" s="24" t="s">
        <v>48</v>
      </c>
      <c r="E34" s="20" t="s">
        <v>47</v>
      </c>
      <c r="F34" s="24" t="s">
        <v>11</v>
      </c>
      <c r="G34" s="41"/>
      <c r="H34" s="41"/>
      <c r="I34" t="str">
        <f>IF(AND('제2전공 선택시 자격기준'!$E$6&lt;&gt;"",$C34='제2전공 선택시 자격기준'!$E$6),COUNTIF($C$2:C34,C34),"")</f>
        <v/>
      </c>
      <c r="J34" t="str">
        <f>IF(G27="","",G27)</f>
        <v>제시된 과목 중 3과목 이상 이수</v>
      </c>
      <c r="K34" t="str">
        <f>IF(H27="","",H27)</f>
        <v>평점평균 3.5 이상</v>
      </c>
    </row>
    <row r="35" spans="1:11" ht="17.25" thickBot="1" x14ac:dyDescent="0.35">
      <c r="A35" s="25" t="s">
        <v>0</v>
      </c>
      <c r="B35" s="25" t="s">
        <v>37</v>
      </c>
      <c r="C35" s="25" t="s">
        <v>38</v>
      </c>
      <c r="D35" s="26" t="s">
        <v>49</v>
      </c>
      <c r="E35" s="25" t="s">
        <v>50</v>
      </c>
      <c r="F35" s="26" t="s">
        <v>11</v>
      </c>
      <c r="G35" s="42"/>
      <c r="H35" s="42"/>
      <c r="I35" t="str">
        <f>IF(AND('제2전공 선택시 자격기준'!$E$6&lt;&gt;"",$C35='제2전공 선택시 자격기준'!$E$6),COUNTIF($C$2:C35,C35),"")</f>
        <v/>
      </c>
      <c r="J35" t="str">
        <f>IF(G27="","",G27)</f>
        <v>제시된 과목 중 3과목 이상 이수</v>
      </c>
      <c r="K35" t="str">
        <f>IF(H27="","",H27)</f>
        <v>평점평균 3.5 이상</v>
      </c>
    </row>
    <row r="36" spans="1:11" x14ac:dyDescent="0.3">
      <c r="A36" s="27" t="s">
        <v>0</v>
      </c>
      <c r="B36" s="27" t="s">
        <v>37</v>
      </c>
      <c r="C36" s="27" t="s">
        <v>51</v>
      </c>
      <c r="D36" s="28" t="s">
        <v>14</v>
      </c>
      <c r="E36" s="27" t="s">
        <v>15</v>
      </c>
      <c r="F36" s="28" t="s">
        <v>11</v>
      </c>
      <c r="G36" s="40" t="s">
        <v>115</v>
      </c>
      <c r="H36" s="40" t="s">
        <v>114</v>
      </c>
      <c r="I36" t="str">
        <f>IF(AND('제2전공 선택시 자격기준'!$E$6&lt;&gt;"",$C36='제2전공 선택시 자격기준'!$E$6),COUNTIF($C$2:C36,C36),"")</f>
        <v/>
      </c>
      <c r="J36" t="str">
        <f>IF(G36="","",G36)</f>
        <v>제시된 과목 중 3과목 이상 이수</v>
      </c>
      <c r="K36" t="str">
        <f>IF(H36="","",H36)</f>
        <v>평점평균 3.5 이상</v>
      </c>
    </row>
    <row r="37" spans="1:11" x14ac:dyDescent="0.3">
      <c r="A37" s="20" t="s">
        <v>0</v>
      </c>
      <c r="B37" s="20" t="s">
        <v>37</v>
      </c>
      <c r="C37" s="20" t="s">
        <v>51</v>
      </c>
      <c r="D37" s="24" t="s">
        <v>16</v>
      </c>
      <c r="E37" s="20" t="s">
        <v>17</v>
      </c>
      <c r="F37" s="24" t="s">
        <v>11</v>
      </c>
      <c r="G37" s="41"/>
      <c r="H37" s="41"/>
      <c r="I37" t="str">
        <f>IF(AND('제2전공 선택시 자격기준'!$E$6&lt;&gt;"",$C37='제2전공 선택시 자격기준'!$E$6),COUNTIF($C$2:C37,C37),"")</f>
        <v/>
      </c>
      <c r="J37" t="str">
        <f>IF(G36="","",G36)</f>
        <v>제시된 과목 중 3과목 이상 이수</v>
      </c>
      <c r="K37" t="str">
        <f>IF(H36="","",H36)</f>
        <v>평점평균 3.5 이상</v>
      </c>
    </row>
    <row r="38" spans="1:11" x14ac:dyDescent="0.3">
      <c r="A38" s="20" t="s">
        <v>0</v>
      </c>
      <c r="B38" s="20" t="s">
        <v>37</v>
      </c>
      <c r="C38" s="20" t="s">
        <v>51</v>
      </c>
      <c r="D38" s="24" t="s">
        <v>39</v>
      </c>
      <c r="E38" s="20" t="s">
        <v>40</v>
      </c>
      <c r="F38" s="24" t="s">
        <v>11</v>
      </c>
      <c r="G38" s="41"/>
      <c r="H38" s="41"/>
      <c r="I38" t="str">
        <f>IF(AND('제2전공 선택시 자격기준'!$E$6&lt;&gt;"",$C38='제2전공 선택시 자격기준'!$E$6),COUNTIF($C$2:C38,C38),"")</f>
        <v/>
      </c>
      <c r="J38" t="str">
        <f>IF(G36="","",G36)</f>
        <v>제시된 과목 중 3과목 이상 이수</v>
      </c>
      <c r="K38" t="str">
        <f>IF(H36="","",H36)</f>
        <v>평점평균 3.5 이상</v>
      </c>
    </row>
    <row r="39" spans="1:11" x14ac:dyDescent="0.3">
      <c r="A39" s="20" t="s">
        <v>0</v>
      </c>
      <c r="B39" s="20" t="s">
        <v>37</v>
      </c>
      <c r="C39" s="20" t="s">
        <v>51</v>
      </c>
      <c r="D39" s="24" t="s">
        <v>41</v>
      </c>
      <c r="E39" s="20" t="s">
        <v>224</v>
      </c>
      <c r="F39" s="24" t="s">
        <v>11</v>
      </c>
      <c r="G39" s="41"/>
      <c r="H39" s="41"/>
      <c r="I39" t="str">
        <f>IF(AND('제2전공 선택시 자격기준'!$E$6&lt;&gt;"",$C39='제2전공 선택시 자격기준'!$E$6),COUNTIF($C$2:C39,C39),"")</f>
        <v/>
      </c>
      <c r="J39" t="str">
        <f>IF(G36="","",G36)</f>
        <v>제시된 과목 중 3과목 이상 이수</v>
      </c>
      <c r="K39" t="str">
        <f>IF(H36="","",H36)</f>
        <v>평점평균 3.5 이상</v>
      </c>
    </row>
    <row r="40" spans="1:11" x14ac:dyDescent="0.3">
      <c r="A40" s="20" t="s">
        <v>0</v>
      </c>
      <c r="B40" s="20" t="s">
        <v>37</v>
      </c>
      <c r="C40" s="20" t="s">
        <v>51</v>
      </c>
      <c r="D40" s="24" t="s">
        <v>42</v>
      </c>
      <c r="E40" s="20" t="s">
        <v>43</v>
      </c>
      <c r="F40" s="24" t="s">
        <v>11</v>
      </c>
      <c r="G40" s="41"/>
      <c r="H40" s="41"/>
      <c r="I40" t="str">
        <f>IF(AND('제2전공 선택시 자격기준'!$E$6&lt;&gt;"",$C40='제2전공 선택시 자격기준'!$E$6),COUNTIF($C$2:C40,C40),"")</f>
        <v/>
      </c>
      <c r="J40" t="str">
        <f>IF(G36="","",G36)</f>
        <v>제시된 과목 중 3과목 이상 이수</v>
      </c>
      <c r="K40" t="str">
        <f>IF(H36="","",H36)</f>
        <v>평점평균 3.5 이상</v>
      </c>
    </row>
    <row r="41" spans="1:11" x14ac:dyDescent="0.3">
      <c r="A41" s="20" t="s">
        <v>0</v>
      </c>
      <c r="B41" s="20" t="s">
        <v>37</v>
      </c>
      <c r="C41" s="20" t="s">
        <v>51</v>
      </c>
      <c r="D41" s="24" t="s">
        <v>44</v>
      </c>
      <c r="E41" s="20" t="s">
        <v>45</v>
      </c>
      <c r="F41" s="24" t="s">
        <v>11</v>
      </c>
      <c r="G41" s="41"/>
      <c r="H41" s="41"/>
      <c r="I41" t="str">
        <f>IF(AND('제2전공 선택시 자격기준'!$E$6&lt;&gt;"",$C41='제2전공 선택시 자격기준'!$E$6),COUNTIF($C$2:C41,C41),"")</f>
        <v/>
      </c>
      <c r="J41" t="str">
        <f>IF(G36="","",G36)</f>
        <v>제시된 과목 중 3과목 이상 이수</v>
      </c>
      <c r="K41" t="str">
        <f>IF(H36="","",H36)</f>
        <v>평점평균 3.5 이상</v>
      </c>
    </row>
    <row r="42" spans="1:11" x14ac:dyDescent="0.3">
      <c r="A42" s="20" t="s">
        <v>0</v>
      </c>
      <c r="B42" s="20" t="s">
        <v>37</v>
      </c>
      <c r="C42" s="20" t="s">
        <v>51</v>
      </c>
      <c r="D42" s="24" t="s">
        <v>46</v>
      </c>
      <c r="E42" s="20" t="s">
        <v>47</v>
      </c>
      <c r="F42" s="24" t="s">
        <v>11</v>
      </c>
      <c r="G42" s="41"/>
      <c r="H42" s="41"/>
      <c r="I42" t="str">
        <f>IF(AND('제2전공 선택시 자격기준'!$E$6&lt;&gt;"",$C42='제2전공 선택시 자격기준'!$E$6),COUNTIF($C$2:C42,C42),"")</f>
        <v/>
      </c>
      <c r="J42" t="str">
        <f>IF(G36="","",G36)</f>
        <v>제시된 과목 중 3과목 이상 이수</v>
      </c>
      <c r="K42" t="str">
        <f>IF(H36="","",H36)</f>
        <v>평점평균 3.5 이상</v>
      </c>
    </row>
    <row r="43" spans="1:11" x14ac:dyDescent="0.3">
      <c r="A43" s="20" t="s">
        <v>0</v>
      </c>
      <c r="B43" s="20" t="s">
        <v>37</v>
      </c>
      <c r="C43" s="20" t="s">
        <v>51</v>
      </c>
      <c r="D43" s="24" t="s">
        <v>48</v>
      </c>
      <c r="E43" s="20" t="s">
        <v>47</v>
      </c>
      <c r="F43" s="24" t="s">
        <v>11</v>
      </c>
      <c r="G43" s="41"/>
      <c r="H43" s="41"/>
      <c r="I43" t="str">
        <f>IF(AND('제2전공 선택시 자격기준'!$E$6&lt;&gt;"",$C43='제2전공 선택시 자격기준'!$E$6),COUNTIF($C$2:C43,C43),"")</f>
        <v/>
      </c>
      <c r="J43" t="str">
        <f>IF(G36="","",G36)</f>
        <v>제시된 과목 중 3과목 이상 이수</v>
      </c>
      <c r="K43" t="str">
        <f>IF(H36="","",H36)</f>
        <v>평점평균 3.5 이상</v>
      </c>
    </row>
    <row r="44" spans="1:11" ht="17.25" thickBot="1" x14ac:dyDescent="0.35">
      <c r="A44" s="25" t="s">
        <v>0</v>
      </c>
      <c r="B44" s="25" t="s">
        <v>37</v>
      </c>
      <c r="C44" s="25" t="s">
        <v>51</v>
      </c>
      <c r="D44" s="26" t="s">
        <v>49</v>
      </c>
      <c r="E44" s="25" t="s">
        <v>50</v>
      </c>
      <c r="F44" s="26" t="s">
        <v>11</v>
      </c>
      <c r="G44" s="42"/>
      <c r="H44" s="42"/>
      <c r="I44" t="str">
        <f>IF(AND('제2전공 선택시 자격기준'!$E$6&lt;&gt;"",$C44='제2전공 선택시 자격기준'!$E$6),COUNTIF($C$2:C44,C44),"")</f>
        <v/>
      </c>
      <c r="J44" t="str">
        <f>IF(G36="","",G36)</f>
        <v>제시된 과목 중 3과목 이상 이수</v>
      </c>
      <c r="K44" t="str">
        <f>IF(H36="","",H36)</f>
        <v>평점평균 3.5 이상</v>
      </c>
    </row>
    <row r="45" spans="1:11" x14ac:dyDescent="0.3">
      <c r="A45" s="27" t="s">
        <v>0</v>
      </c>
      <c r="B45" s="27" t="s">
        <v>37</v>
      </c>
      <c r="C45" s="27" t="s">
        <v>52</v>
      </c>
      <c r="D45" s="28" t="s">
        <v>22</v>
      </c>
      <c r="E45" s="28" t="s">
        <v>22</v>
      </c>
      <c r="F45" s="28" t="s">
        <v>22</v>
      </c>
      <c r="G45" s="28" t="s">
        <v>22</v>
      </c>
      <c r="H45" s="28" t="s">
        <v>22</v>
      </c>
      <c r="I45" t="str">
        <f>IF(AND('제2전공 선택시 자격기준'!$E$6&lt;&gt;"",$C45='제2전공 선택시 자격기준'!$E$6),COUNTIF($C$2:C45,C45),"")</f>
        <v/>
      </c>
      <c r="J45" t="str">
        <f t="shared" ref="J45:J87" si="1">IF(G45="","",G45)</f>
        <v>-</v>
      </c>
      <c r="K45" t="str">
        <f t="shared" ref="K45:K87" si="2">IF(H45="","",H45)</f>
        <v>-</v>
      </c>
    </row>
    <row r="46" spans="1:11" x14ac:dyDescent="0.3">
      <c r="A46" s="20" t="s">
        <v>0</v>
      </c>
      <c r="B46" s="20" t="s">
        <v>37</v>
      </c>
      <c r="C46" s="20" t="s">
        <v>53</v>
      </c>
      <c r="D46" s="24" t="s">
        <v>22</v>
      </c>
      <c r="E46" s="24" t="s">
        <v>22</v>
      </c>
      <c r="F46" s="24" t="s">
        <v>22</v>
      </c>
      <c r="G46" s="24" t="s">
        <v>22</v>
      </c>
      <c r="H46" s="24" t="s">
        <v>22</v>
      </c>
      <c r="I46" t="str">
        <f>IF(AND('제2전공 선택시 자격기준'!$E$6&lt;&gt;"",$C46='제2전공 선택시 자격기준'!$E$6),COUNTIF($C$2:C46,C46),"")</f>
        <v/>
      </c>
      <c r="J46" t="str">
        <f t="shared" si="1"/>
        <v>-</v>
      </c>
      <c r="K46" t="str">
        <f t="shared" si="2"/>
        <v>-</v>
      </c>
    </row>
    <row r="47" spans="1:11" ht="17.25" thickBot="1" x14ac:dyDescent="0.35">
      <c r="A47" s="25" t="s">
        <v>0</v>
      </c>
      <c r="B47" s="25" t="s">
        <v>37</v>
      </c>
      <c r="C47" s="25" t="s">
        <v>54</v>
      </c>
      <c r="D47" s="26" t="s">
        <v>22</v>
      </c>
      <c r="E47" s="26" t="s">
        <v>22</v>
      </c>
      <c r="F47" s="26" t="s">
        <v>22</v>
      </c>
      <c r="G47" s="26" t="s">
        <v>22</v>
      </c>
      <c r="H47" s="26" t="s">
        <v>22</v>
      </c>
      <c r="I47" t="str">
        <f>IF(AND('제2전공 선택시 자격기준'!$E$6&lt;&gt;"",$C47='제2전공 선택시 자격기준'!$E$6),COUNTIF($C$2:C47,C47),"")</f>
        <v/>
      </c>
      <c r="J47" t="str">
        <f t="shared" si="1"/>
        <v>-</v>
      </c>
      <c r="K47" t="str">
        <f t="shared" si="2"/>
        <v>-</v>
      </c>
    </row>
    <row r="48" spans="1:11" x14ac:dyDescent="0.3">
      <c r="A48" s="31" t="s">
        <v>0</v>
      </c>
      <c r="B48" s="31" t="s">
        <v>219</v>
      </c>
      <c r="C48" s="31" t="s">
        <v>55</v>
      </c>
      <c r="D48" s="32" t="s">
        <v>22</v>
      </c>
      <c r="E48" s="32" t="s">
        <v>22</v>
      </c>
      <c r="F48" s="32" t="s">
        <v>22</v>
      </c>
      <c r="G48" s="32" t="s">
        <v>22</v>
      </c>
      <c r="H48" s="32" t="s">
        <v>22</v>
      </c>
      <c r="I48" t="str">
        <f>IF(AND('제2전공 선택시 자격기준'!$E$6&lt;&gt;"",$C48='제2전공 선택시 자격기준'!$E$6),COUNTIF($C$2:C48,C48),"")</f>
        <v/>
      </c>
      <c r="J48" t="str">
        <f t="shared" si="1"/>
        <v>-</v>
      </c>
      <c r="K48" t="str">
        <f t="shared" si="2"/>
        <v>-</v>
      </c>
    </row>
    <row r="49" spans="1:11" x14ac:dyDescent="0.3">
      <c r="A49" s="20" t="s">
        <v>0</v>
      </c>
      <c r="B49" s="20" t="s">
        <v>219</v>
      </c>
      <c r="C49" s="20" t="s">
        <v>56</v>
      </c>
      <c r="D49" s="24" t="s">
        <v>22</v>
      </c>
      <c r="E49" s="24" t="s">
        <v>22</v>
      </c>
      <c r="F49" s="24" t="s">
        <v>22</v>
      </c>
      <c r="G49" s="24" t="s">
        <v>22</v>
      </c>
      <c r="H49" s="24" t="s">
        <v>22</v>
      </c>
      <c r="I49" t="str">
        <f>IF(AND('제2전공 선택시 자격기준'!$E$6&lt;&gt;"",$C49='제2전공 선택시 자격기준'!$E$6),COUNTIF($C$2:C49,C49),"")</f>
        <v/>
      </c>
      <c r="J49" t="str">
        <f t="shared" si="1"/>
        <v>-</v>
      </c>
      <c r="K49" t="str">
        <f t="shared" si="2"/>
        <v>-</v>
      </c>
    </row>
    <row r="50" spans="1:11" ht="17.25" thickBot="1" x14ac:dyDescent="0.35">
      <c r="A50" s="25" t="s">
        <v>0</v>
      </c>
      <c r="B50" s="25" t="s">
        <v>219</v>
      </c>
      <c r="C50" s="25" t="s">
        <v>57</v>
      </c>
      <c r="D50" s="26" t="s">
        <v>22</v>
      </c>
      <c r="E50" s="26" t="s">
        <v>22</v>
      </c>
      <c r="F50" s="26" t="s">
        <v>22</v>
      </c>
      <c r="G50" s="26" t="s">
        <v>22</v>
      </c>
      <c r="H50" s="26" t="s">
        <v>22</v>
      </c>
      <c r="I50" t="str">
        <f>IF(AND('제2전공 선택시 자격기준'!$E$6&lt;&gt;"",$C50='제2전공 선택시 자격기준'!$E$6),COUNTIF($C$2:C50,C50),"")</f>
        <v/>
      </c>
      <c r="J50" t="str">
        <f t="shared" si="1"/>
        <v>-</v>
      </c>
      <c r="K50" t="str">
        <f t="shared" si="2"/>
        <v>-</v>
      </c>
    </row>
    <row r="51" spans="1:11" ht="17.25" thickBot="1" x14ac:dyDescent="0.35">
      <c r="A51" s="29" t="s">
        <v>58</v>
      </c>
      <c r="B51" s="29" t="s">
        <v>59</v>
      </c>
      <c r="C51" s="29" t="s">
        <v>60</v>
      </c>
      <c r="D51" s="30" t="s">
        <v>22</v>
      </c>
      <c r="E51" s="30" t="s">
        <v>22</v>
      </c>
      <c r="F51" s="30" t="s">
        <v>22</v>
      </c>
      <c r="G51" s="30" t="s">
        <v>22</v>
      </c>
      <c r="H51" s="30" t="s">
        <v>22</v>
      </c>
      <c r="I51" t="str">
        <f>IF(AND('제2전공 선택시 자격기준'!$E$6&lt;&gt;"",$C51='제2전공 선택시 자격기준'!$E$6),COUNTIF($C$2:C51,C51),"")</f>
        <v/>
      </c>
      <c r="J51" t="str">
        <f t="shared" si="1"/>
        <v>-</v>
      </c>
      <c r="K51" t="str">
        <f t="shared" si="2"/>
        <v>-</v>
      </c>
    </row>
    <row r="52" spans="1:11" x14ac:dyDescent="0.3">
      <c r="A52" s="27" t="s">
        <v>58</v>
      </c>
      <c r="B52" s="27" t="s">
        <v>59</v>
      </c>
      <c r="C52" s="27" t="s">
        <v>220</v>
      </c>
      <c r="D52" s="28" t="s">
        <v>221</v>
      </c>
      <c r="E52" s="27" t="s">
        <v>15</v>
      </c>
      <c r="F52" s="28" t="s">
        <v>21</v>
      </c>
      <c r="G52" s="28" t="s">
        <v>111</v>
      </c>
      <c r="H52" s="28" t="s">
        <v>22</v>
      </c>
      <c r="I52" t="str">
        <f>IF(AND('제2전공 선택시 자격기준'!$E$6&lt;&gt;"",$C52='제2전공 선택시 자격기준'!$E$6),COUNTIF($C$2:C52,C52),"")</f>
        <v/>
      </c>
      <c r="J52" t="str">
        <f t="shared" si="1"/>
        <v>필수 이수</v>
      </c>
      <c r="K52" t="str">
        <f t="shared" si="2"/>
        <v>-</v>
      </c>
    </row>
    <row r="53" spans="1:11" ht="17.25" thickBot="1" x14ac:dyDescent="0.35">
      <c r="A53" s="25" t="s">
        <v>58</v>
      </c>
      <c r="B53" s="25" t="s">
        <v>59</v>
      </c>
      <c r="C53" s="25" t="s">
        <v>220</v>
      </c>
      <c r="D53" s="26" t="s">
        <v>222</v>
      </c>
      <c r="E53" s="25" t="s">
        <v>10</v>
      </c>
      <c r="F53" s="26" t="s">
        <v>21</v>
      </c>
      <c r="G53" s="32" t="s">
        <v>111</v>
      </c>
      <c r="H53" s="26" t="s">
        <v>22</v>
      </c>
      <c r="I53" t="str">
        <f>IF(AND('제2전공 선택시 자격기준'!$E$6&lt;&gt;"",$C53='제2전공 선택시 자격기준'!$E$6),COUNTIF($C$2:C53,C53),"")</f>
        <v/>
      </c>
      <c r="J53" t="str">
        <f t="shared" si="1"/>
        <v>필수 이수</v>
      </c>
      <c r="K53" t="str">
        <f t="shared" si="2"/>
        <v>-</v>
      </c>
    </row>
    <row r="54" spans="1:11" ht="17.25" thickBot="1" x14ac:dyDescent="0.35">
      <c r="A54" s="29" t="s">
        <v>58</v>
      </c>
      <c r="B54" s="29" t="s">
        <v>59</v>
      </c>
      <c r="C54" s="29" t="s">
        <v>62</v>
      </c>
      <c r="D54" s="30" t="s">
        <v>22</v>
      </c>
      <c r="E54" s="29" t="s">
        <v>22</v>
      </c>
      <c r="F54" s="30" t="s">
        <v>22</v>
      </c>
      <c r="G54" s="30" t="s">
        <v>22</v>
      </c>
      <c r="H54" s="30" t="s">
        <v>22</v>
      </c>
      <c r="I54" t="str">
        <f>IF(AND('제2전공 선택시 자격기준'!$E$6&lt;&gt;"",$C54='제2전공 선택시 자격기준'!$E$6),COUNTIF($C$2:C54,C54),"")</f>
        <v/>
      </c>
      <c r="J54" t="str">
        <f t="shared" si="1"/>
        <v>-</v>
      </c>
      <c r="K54" t="str">
        <f t="shared" si="2"/>
        <v>-</v>
      </c>
    </row>
    <row r="55" spans="1:11" x14ac:dyDescent="0.3">
      <c r="A55" s="27" t="s">
        <v>58</v>
      </c>
      <c r="B55" s="27" t="s">
        <v>63</v>
      </c>
      <c r="C55" s="27" t="s">
        <v>64</v>
      </c>
      <c r="D55" s="28" t="s">
        <v>22</v>
      </c>
      <c r="E55" s="28" t="s">
        <v>22</v>
      </c>
      <c r="F55" s="28" t="s">
        <v>22</v>
      </c>
      <c r="G55" s="28" t="s">
        <v>22</v>
      </c>
      <c r="H55" s="28" t="s">
        <v>119</v>
      </c>
      <c r="I55" t="str">
        <f>IF(AND('제2전공 선택시 자격기준'!$E$6&lt;&gt;"",$C55='제2전공 선택시 자격기준'!$E$6),COUNTIF($C$2:C55,C55),"")</f>
        <v/>
      </c>
      <c r="J55" t="str">
        <f t="shared" si="1"/>
        <v>-</v>
      </c>
      <c r="K55" t="str">
        <f t="shared" si="2"/>
        <v>평점평균 2.5 이상</v>
      </c>
    </row>
    <row r="56" spans="1:11" x14ac:dyDescent="0.3">
      <c r="A56" s="20" t="s">
        <v>58</v>
      </c>
      <c r="B56" s="20" t="s">
        <v>63</v>
      </c>
      <c r="C56" s="20" t="s">
        <v>65</v>
      </c>
      <c r="D56" s="24" t="s">
        <v>22</v>
      </c>
      <c r="E56" s="24" t="s">
        <v>22</v>
      </c>
      <c r="F56" s="24" t="s">
        <v>22</v>
      </c>
      <c r="G56" s="24" t="s">
        <v>22</v>
      </c>
      <c r="H56" s="24" t="s">
        <v>120</v>
      </c>
      <c r="I56" t="str">
        <f>IF(AND('제2전공 선택시 자격기준'!$E$6&lt;&gt;"",$C56='제2전공 선택시 자격기준'!$E$6),COUNTIF($C$2:C56,C56),"")</f>
        <v/>
      </c>
      <c r="J56" t="str">
        <f t="shared" si="1"/>
        <v>-</v>
      </c>
      <c r="K56" t="str">
        <f t="shared" si="2"/>
        <v>평점평균 3.0 이상</v>
      </c>
    </row>
    <row r="57" spans="1:11" x14ac:dyDescent="0.3">
      <c r="A57" s="20" t="s">
        <v>58</v>
      </c>
      <c r="B57" s="20" t="s">
        <v>63</v>
      </c>
      <c r="C57" s="20" t="s">
        <v>66</v>
      </c>
      <c r="D57" s="24" t="s">
        <v>22</v>
      </c>
      <c r="E57" s="24" t="s">
        <v>22</v>
      </c>
      <c r="F57" s="24" t="s">
        <v>22</v>
      </c>
      <c r="G57" s="24" t="s">
        <v>22</v>
      </c>
      <c r="H57" s="24" t="s">
        <v>119</v>
      </c>
      <c r="I57" t="str">
        <f>IF(AND('제2전공 선택시 자격기준'!$E$6&lt;&gt;"",$C57='제2전공 선택시 자격기준'!$E$6),COUNTIF($C$2:C57,C57),"")</f>
        <v/>
      </c>
      <c r="J57" t="str">
        <f t="shared" si="1"/>
        <v>-</v>
      </c>
      <c r="K57" t="str">
        <f t="shared" si="2"/>
        <v>평점평균 2.5 이상</v>
      </c>
    </row>
    <row r="58" spans="1:11" x14ac:dyDescent="0.3">
      <c r="A58" s="20" t="s">
        <v>58</v>
      </c>
      <c r="B58" s="20" t="s">
        <v>63</v>
      </c>
      <c r="C58" s="20" t="s">
        <v>67</v>
      </c>
      <c r="D58" s="24" t="s">
        <v>22</v>
      </c>
      <c r="E58" s="24" t="s">
        <v>22</v>
      </c>
      <c r="F58" s="24" t="s">
        <v>22</v>
      </c>
      <c r="G58" s="24" t="s">
        <v>22</v>
      </c>
      <c r="H58" s="24" t="s">
        <v>119</v>
      </c>
      <c r="I58" t="str">
        <f>IF(AND('제2전공 선택시 자격기준'!$E$6&lt;&gt;"",$C58='제2전공 선택시 자격기준'!$E$6),COUNTIF($C$2:C58,C58),"")</f>
        <v/>
      </c>
      <c r="J58" t="str">
        <f t="shared" si="1"/>
        <v>-</v>
      </c>
      <c r="K58" t="str">
        <f t="shared" si="2"/>
        <v>평점평균 2.5 이상</v>
      </c>
    </row>
    <row r="59" spans="1:11" x14ac:dyDescent="0.3">
      <c r="A59" s="33" t="s">
        <v>58</v>
      </c>
      <c r="B59" s="33" t="s">
        <v>63</v>
      </c>
      <c r="C59" s="33" t="s">
        <v>68</v>
      </c>
      <c r="D59" s="34" t="s">
        <v>22</v>
      </c>
      <c r="E59" s="34" t="s">
        <v>22</v>
      </c>
      <c r="F59" s="34" t="s">
        <v>22</v>
      </c>
      <c r="G59" s="35" t="s">
        <v>201</v>
      </c>
      <c r="H59" s="35" t="s">
        <v>201</v>
      </c>
      <c r="I59" t="str">
        <f>IF(AND('제2전공 선택시 자격기준'!$E$6&lt;&gt;"",$C59='제2전공 선택시 자격기준'!$E$6),COUNTIF($C$2:C59,C59),"")</f>
        <v/>
      </c>
      <c r="J59" t="str">
        <f t="shared" si="1"/>
        <v>폐지(선택불가)</v>
      </c>
      <c r="K59" t="str">
        <f t="shared" si="2"/>
        <v>폐지(선택불가)</v>
      </c>
    </row>
    <row r="60" spans="1:11" ht="17.25" thickBot="1" x14ac:dyDescent="0.35">
      <c r="A60" s="25" t="s">
        <v>58</v>
      </c>
      <c r="B60" s="25" t="s">
        <v>63</v>
      </c>
      <c r="C60" s="25" t="s">
        <v>69</v>
      </c>
      <c r="D60" s="26" t="s">
        <v>22</v>
      </c>
      <c r="E60" s="26" t="s">
        <v>22</v>
      </c>
      <c r="F60" s="26" t="s">
        <v>22</v>
      </c>
      <c r="G60" s="26" t="s">
        <v>22</v>
      </c>
      <c r="H60" s="26" t="s">
        <v>119</v>
      </c>
      <c r="I60" t="str">
        <f>IF(AND('제2전공 선택시 자격기준'!$E$6&lt;&gt;"",$C60='제2전공 선택시 자격기준'!$E$6),COUNTIF($C$2:C60,C60),"")</f>
        <v/>
      </c>
      <c r="J60" t="str">
        <f t="shared" si="1"/>
        <v>-</v>
      </c>
      <c r="K60" t="str">
        <f t="shared" si="2"/>
        <v>평점평균 2.5 이상</v>
      </c>
    </row>
    <row r="61" spans="1:11" x14ac:dyDescent="0.3">
      <c r="A61" s="27" t="s">
        <v>58</v>
      </c>
      <c r="B61" s="27" t="s">
        <v>70</v>
      </c>
      <c r="C61" s="27" t="s">
        <v>71</v>
      </c>
      <c r="D61" s="28" t="s">
        <v>118</v>
      </c>
      <c r="E61" s="28" t="s">
        <v>118</v>
      </c>
      <c r="F61" s="28" t="s">
        <v>118</v>
      </c>
      <c r="G61" s="28" t="s">
        <v>118</v>
      </c>
      <c r="H61" s="28" t="s">
        <v>119</v>
      </c>
      <c r="I61" t="str">
        <f>IF(AND('제2전공 선택시 자격기준'!$E$6&lt;&gt;"",$C61='제2전공 선택시 자격기준'!$E$6),COUNTIF($C$2:C61,C61),"")</f>
        <v/>
      </c>
      <c r="J61" t="str">
        <f t="shared" si="1"/>
        <v>-</v>
      </c>
      <c r="K61" t="str">
        <f t="shared" si="2"/>
        <v>평점평균 2.5 이상</v>
      </c>
    </row>
    <row r="62" spans="1:11" ht="17.25" thickBot="1" x14ac:dyDescent="0.35">
      <c r="A62" s="25" t="s">
        <v>58</v>
      </c>
      <c r="B62" s="25" t="s">
        <v>70</v>
      </c>
      <c r="C62" s="25" t="s">
        <v>72</v>
      </c>
      <c r="D62" s="26" t="s">
        <v>118</v>
      </c>
      <c r="E62" s="26" t="s">
        <v>118</v>
      </c>
      <c r="F62" s="26" t="s">
        <v>118</v>
      </c>
      <c r="G62" s="26" t="s">
        <v>118</v>
      </c>
      <c r="H62" s="26" t="s">
        <v>119</v>
      </c>
      <c r="I62" t="str">
        <f>IF(AND('제2전공 선택시 자격기준'!$E$6&lt;&gt;"",$C62='제2전공 선택시 자격기준'!$E$6),COUNTIF($C$2:C62,C62),"")</f>
        <v/>
      </c>
      <c r="J62" t="str">
        <f t="shared" si="1"/>
        <v>-</v>
      </c>
      <c r="K62" t="str">
        <f t="shared" si="2"/>
        <v>평점평균 2.5 이상</v>
      </c>
    </row>
    <row r="63" spans="1:11" x14ac:dyDescent="0.3">
      <c r="A63" s="27" t="s">
        <v>73</v>
      </c>
      <c r="B63" s="27" t="s">
        <v>74</v>
      </c>
      <c r="C63" s="27" t="s">
        <v>75</v>
      </c>
      <c r="D63" s="28" t="s">
        <v>22</v>
      </c>
      <c r="E63" s="28" t="s">
        <v>22</v>
      </c>
      <c r="F63" s="28" t="s">
        <v>22</v>
      </c>
      <c r="G63" s="28" t="s">
        <v>22</v>
      </c>
      <c r="H63" s="28" t="s">
        <v>22</v>
      </c>
      <c r="I63" t="str">
        <f>IF(AND('제2전공 선택시 자격기준'!$E$6&lt;&gt;"",$C63='제2전공 선택시 자격기준'!$E$6),COUNTIF($C$2:C63,C63),"")</f>
        <v/>
      </c>
      <c r="J63" t="str">
        <f t="shared" si="1"/>
        <v>-</v>
      </c>
      <c r="K63" t="str">
        <f t="shared" si="2"/>
        <v>-</v>
      </c>
    </row>
    <row r="64" spans="1:11" x14ac:dyDescent="0.3">
      <c r="A64" s="20" t="s">
        <v>73</v>
      </c>
      <c r="B64" s="20" t="s">
        <v>74</v>
      </c>
      <c r="C64" s="20" t="s">
        <v>76</v>
      </c>
      <c r="D64" s="24" t="s">
        <v>22</v>
      </c>
      <c r="E64" s="24" t="s">
        <v>22</v>
      </c>
      <c r="F64" s="24" t="s">
        <v>22</v>
      </c>
      <c r="G64" s="24" t="s">
        <v>22</v>
      </c>
      <c r="H64" s="24" t="s">
        <v>22</v>
      </c>
      <c r="I64" t="str">
        <f>IF(AND('제2전공 선택시 자격기준'!$E$6&lt;&gt;"",$C64='제2전공 선택시 자격기준'!$E$6),COUNTIF($C$2:C64,C64),"")</f>
        <v/>
      </c>
      <c r="J64" t="str">
        <f t="shared" si="1"/>
        <v>-</v>
      </c>
      <c r="K64" t="str">
        <f t="shared" si="2"/>
        <v>-</v>
      </c>
    </row>
    <row r="65" spans="1:11" x14ac:dyDescent="0.3">
      <c r="A65" s="20" t="s">
        <v>73</v>
      </c>
      <c r="B65" s="20" t="s">
        <v>74</v>
      </c>
      <c r="C65" s="20" t="s">
        <v>77</v>
      </c>
      <c r="D65" s="24" t="s">
        <v>22</v>
      </c>
      <c r="E65" s="24" t="s">
        <v>22</v>
      </c>
      <c r="F65" s="24" t="s">
        <v>22</v>
      </c>
      <c r="G65" s="24" t="s">
        <v>22</v>
      </c>
      <c r="H65" s="24" t="s">
        <v>22</v>
      </c>
      <c r="I65" t="str">
        <f>IF(AND('제2전공 선택시 자격기준'!$E$6&lt;&gt;"",$C65='제2전공 선택시 자격기준'!$E$6),COUNTIF($C$2:C65,C65),"")</f>
        <v/>
      </c>
      <c r="J65" t="str">
        <f t="shared" si="1"/>
        <v>-</v>
      </c>
      <c r="K65" t="str">
        <f t="shared" si="2"/>
        <v>-</v>
      </c>
    </row>
    <row r="66" spans="1:11" x14ac:dyDescent="0.3">
      <c r="A66" s="20" t="s">
        <v>73</v>
      </c>
      <c r="B66" s="20" t="s">
        <v>74</v>
      </c>
      <c r="C66" s="20" t="s">
        <v>78</v>
      </c>
      <c r="D66" s="24" t="s">
        <v>22</v>
      </c>
      <c r="E66" s="24" t="s">
        <v>22</v>
      </c>
      <c r="F66" s="24" t="s">
        <v>22</v>
      </c>
      <c r="G66" s="24" t="s">
        <v>22</v>
      </c>
      <c r="H66" s="24" t="s">
        <v>22</v>
      </c>
      <c r="I66" t="str">
        <f>IF(AND('제2전공 선택시 자격기준'!$E$6&lt;&gt;"",$C66='제2전공 선택시 자격기준'!$E$6),COUNTIF($C$2:C66,C66),"")</f>
        <v/>
      </c>
      <c r="J66" t="str">
        <f t="shared" si="1"/>
        <v>-</v>
      </c>
      <c r="K66" t="str">
        <f t="shared" si="2"/>
        <v>-</v>
      </c>
    </row>
    <row r="67" spans="1:11" x14ac:dyDescent="0.3">
      <c r="A67" s="20" t="s">
        <v>73</v>
      </c>
      <c r="B67" s="20" t="s">
        <v>74</v>
      </c>
      <c r="C67" s="20" t="s">
        <v>79</v>
      </c>
      <c r="D67" s="24" t="s">
        <v>22</v>
      </c>
      <c r="E67" s="24" t="s">
        <v>22</v>
      </c>
      <c r="F67" s="24" t="s">
        <v>22</v>
      </c>
      <c r="G67" s="24" t="s">
        <v>22</v>
      </c>
      <c r="H67" s="24" t="s">
        <v>22</v>
      </c>
      <c r="I67" t="str">
        <f>IF(AND('제2전공 선택시 자격기준'!$E$6&lt;&gt;"",$C67='제2전공 선택시 자격기준'!$E$6),COUNTIF($C$2:C67,C67),"")</f>
        <v/>
      </c>
      <c r="J67" t="str">
        <f t="shared" si="1"/>
        <v>-</v>
      </c>
      <c r="K67" t="str">
        <f t="shared" si="2"/>
        <v>-</v>
      </c>
    </row>
    <row r="68" spans="1:11" x14ac:dyDescent="0.3">
      <c r="A68" s="20" t="s">
        <v>73</v>
      </c>
      <c r="B68" s="20" t="s">
        <v>74</v>
      </c>
      <c r="C68" s="20" t="s">
        <v>80</v>
      </c>
      <c r="D68" s="24" t="s">
        <v>22</v>
      </c>
      <c r="E68" s="24" t="s">
        <v>22</v>
      </c>
      <c r="F68" s="24" t="s">
        <v>22</v>
      </c>
      <c r="G68" s="24" t="s">
        <v>22</v>
      </c>
      <c r="H68" s="24" t="s">
        <v>22</v>
      </c>
      <c r="I68" t="str">
        <f>IF(AND('제2전공 선택시 자격기준'!$E$6&lt;&gt;"",$C68='제2전공 선택시 자격기준'!$E$6),COUNTIF($C$2:C68,C68),"")</f>
        <v/>
      </c>
      <c r="J68" t="str">
        <f t="shared" si="1"/>
        <v>-</v>
      </c>
      <c r="K68" t="str">
        <f t="shared" si="2"/>
        <v>-</v>
      </c>
    </row>
    <row r="69" spans="1:11" x14ac:dyDescent="0.3">
      <c r="A69" s="20" t="s">
        <v>73</v>
      </c>
      <c r="B69" s="20" t="s">
        <v>74</v>
      </c>
      <c r="C69" s="20" t="s">
        <v>218</v>
      </c>
      <c r="D69" s="24" t="s">
        <v>22</v>
      </c>
      <c r="E69" s="24" t="s">
        <v>22</v>
      </c>
      <c r="F69" s="24" t="s">
        <v>22</v>
      </c>
      <c r="G69" s="24" t="s">
        <v>22</v>
      </c>
      <c r="H69" s="24" t="s">
        <v>22</v>
      </c>
      <c r="I69" t="str">
        <f>IF(AND('제2전공 선택시 자격기준'!$E$6&lt;&gt;"",$C69='제2전공 선택시 자격기준'!$E$6),COUNTIF($C$2:C69,C69),"")</f>
        <v/>
      </c>
      <c r="J69" t="str">
        <f t="shared" si="1"/>
        <v>-</v>
      </c>
      <c r="K69" t="str">
        <f t="shared" si="2"/>
        <v>-</v>
      </c>
    </row>
    <row r="70" spans="1:11" x14ac:dyDescent="0.3">
      <c r="A70" s="20" t="s">
        <v>73</v>
      </c>
      <c r="B70" s="20" t="s">
        <v>74</v>
      </c>
      <c r="C70" s="20" t="s">
        <v>81</v>
      </c>
      <c r="D70" s="24" t="s">
        <v>22</v>
      </c>
      <c r="E70" s="24" t="s">
        <v>22</v>
      </c>
      <c r="F70" s="24" t="s">
        <v>22</v>
      </c>
      <c r="G70" s="24" t="s">
        <v>22</v>
      </c>
      <c r="H70" s="24" t="s">
        <v>22</v>
      </c>
      <c r="I70" t="str">
        <f>IF(AND('제2전공 선택시 자격기준'!$E$6&lt;&gt;"",$C70='제2전공 선택시 자격기준'!$E$6),COUNTIF($C$2:C70,C70),"")</f>
        <v/>
      </c>
      <c r="J70" t="str">
        <f t="shared" si="1"/>
        <v>-</v>
      </c>
      <c r="K70" t="str">
        <f t="shared" si="2"/>
        <v>-</v>
      </c>
    </row>
    <row r="71" spans="1:11" ht="17.25" thickBot="1" x14ac:dyDescent="0.35">
      <c r="A71" s="25" t="s">
        <v>73</v>
      </c>
      <c r="B71" s="25" t="s">
        <v>74</v>
      </c>
      <c r="C71" s="25" t="s">
        <v>82</v>
      </c>
      <c r="D71" s="26" t="s">
        <v>22</v>
      </c>
      <c r="E71" s="26" t="s">
        <v>22</v>
      </c>
      <c r="F71" s="26" t="s">
        <v>22</v>
      </c>
      <c r="G71" s="26" t="s">
        <v>22</v>
      </c>
      <c r="H71" s="26" t="s">
        <v>22</v>
      </c>
      <c r="I71" t="str">
        <f>IF(AND('제2전공 선택시 자격기준'!$E$6&lt;&gt;"",$C71='제2전공 선택시 자격기준'!$E$6),COUNTIF($C$2:C71,C71),"")</f>
        <v/>
      </c>
      <c r="J71" t="str">
        <f t="shared" si="1"/>
        <v>-</v>
      </c>
      <c r="K71" t="str">
        <f t="shared" si="2"/>
        <v>-</v>
      </c>
    </row>
    <row r="72" spans="1:11" x14ac:dyDescent="0.3">
      <c r="A72" s="27" t="s">
        <v>73</v>
      </c>
      <c r="B72" s="27" t="s">
        <v>83</v>
      </c>
      <c r="C72" s="27" t="s">
        <v>84</v>
      </c>
      <c r="D72" s="28" t="s">
        <v>22</v>
      </c>
      <c r="E72" s="27" t="s">
        <v>22</v>
      </c>
      <c r="F72" s="28" t="s">
        <v>22</v>
      </c>
      <c r="G72" s="28" t="s">
        <v>22</v>
      </c>
      <c r="H72" s="28" t="s">
        <v>22</v>
      </c>
      <c r="I72" t="str">
        <f>IF(AND('제2전공 선택시 자격기준'!$E$6&lt;&gt;"",$C72='제2전공 선택시 자격기준'!$E$6),COUNTIF($C$2:C72,C72),"")</f>
        <v/>
      </c>
      <c r="J72" t="str">
        <f t="shared" si="1"/>
        <v>-</v>
      </c>
      <c r="K72" t="str">
        <f t="shared" si="2"/>
        <v>-</v>
      </c>
    </row>
    <row r="73" spans="1:11" x14ac:dyDescent="0.3">
      <c r="A73" s="20" t="s">
        <v>73</v>
      </c>
      <c r="B73" s="20" t="s">
        <v>83</v>
      </c>
      <c r="C73" s="20" t="s">
        <v>85</v>
      </c>
      <c r="D73" s="24" t="s">
        <v>86</v>
      </c>
      <c r="E73" s="20" t="s">
        <v>87</v>
      </c>
      <c r="F73" s="24" t="s">
        <v>21</v>
      </c>
      <c r="G73" s="24" t="s">
        <v>22</v>
      </c>
      <c r="H73" s="24" t="s">
        <v>120</v>
      </c>
      <c r="I73" t="str">
        <f>IF(AND('제2전공 선택시 자격기준'!$E$6&lt;&gt;"",$C73='제2전공 선택시 자격기준'!$E$6),COUNTIF($C$2:C73,C73),"")</f>
        <v/>
      </c>
      <c r="J73" t="str">
        <f t="shared" si="1"/>
        <v>-</v>
      </c>
      <c r="K73" t="str">
        <f t="shared" si="2"/>
        <v>평점평균 3.0 이상</v>
      </c>
    </row>
    <row r="74" spans="1:11" x14ac:dyDescent="0.3">
      <c r="A74" s="20" t="s">
        <v>73</v>
      </c>
      <c r="B74" s="20" t="s">
        <v>83</v>
      </c>
      <c r="C74" s="20" t="s">
        <v>88</v>
      </c>
      <c r="D74" s="24" t="s">
        <v>89</v>
      </c>
      <c r="E74" s="20" t="s">
        <v>90</v>
      </c>
      <c r="F74" s="24" t="s">
        <v>21</v>
      </c>
      <c r="G74" s="24" t="s">
        <v>22</v>
      </c>
      <c r="H74" s="24" t="s">
        <v>120</v>
      </c>
      <c r="I74" t="str">
        <f>IF(AND('제2전공 선택시 자격기준'!$E$6&lt;&gt;"",$C74='제2전공 선택시 자격기준'!$E$6),COUNTIF($C$2:C74,C74),"")</f>
        <v/>
      </c>
      <c r="J74" t="str">
        <f t="shared" si="1"/>
        <v>-</v>
      </c>
      <c r="K74" t="str">
        <f t="shared" si="2"/>
        <v>평점평균 3.0 이상</v>
      </c>
    </row>
    <row r="75" spans="1:11" x14ac:dyDescent="0.3">
      <c r="A75" s="20" t="s">
        <v>73</v>
      </c>
      <c r="B75" s="20" t="s">
        <v>83</v>
      </c>
      <c r="C75" s="20" t="s">
        <v>223</v>
      </c>
      <c r="D75" s="24" t="s">
        <v>91</v>
      </c>
      <c r="E75" s="20" t="s">
        <v>92</v>
      </c>
      <c r="F75" s="24" t="s">
        <v>21</v>
      </c>
      <c r="G75" s="24" t="s">
        <v>22</v>
      </c>
      <c r="H75" s="24" t="s">
        <v>120</v>
      </c>
      <c r="I75" t="str">
        <f>IF(AND('제2전공 선택시 자격기준'!$E$6&lt;&gt;"",$C75='제2전공 선택시 자격기준'!$E$6),COUNTIF($C$2:C75,C75),"")</f>
        <v/>
      </c>
      <c r="J75" t="str">
        <f t="shared" si="1"/>
        <v>-</v>
      </c>
      <c r="K75" t="str">
        <f t="shared" si="2"/>
        <v>평점평균 3.0 이상</v>
      </c>
    </row>
    <row r="76" spans="1:11" ht="17.25" thickBot="1" x14ac:dyDescent="0.35">
      <c r="A76" s="25" t="s">
        <v>73</v>
      </c>
      <c r="B76" s="25" t="s">
        <v>83</v>
      </c>
      <c r="C76" s="25" t="s">
        <v>93</v>
      </c>
      <c r="D76" s="26" t="s">
        <v>86</v>
      </c>
      <c r="E76" s="25" t="s">
        <v>94</v>
      </c>
      <c r="F76" s="26" t="s">
        <v>21</v>
      </c>
      <c r="G76" s="26" t="s">
        <v>22</v>
      </c>
      <c r="H76" s="26" t="s">
        <v>120</v>
      </c>
      <c r="I76" t="str">
        <f>IF(AND('제2전공 선택시 자격기준'!$E$6&lt;&gt;"",$C76='제2전공 선택시 자격기준'!$E$6),COUNTIF($C$2:C76,C76),"")</f>
        <v/>
      </c>
      <c r="J76" t="str">
        <f t="shared" si="1"/>
        <v>-</v>
      </c>
      <c r="K76" t="str">
        <f t="shared" si="2"/>
        <v>평점평균 3.0 이상</v>
      </c>
    </row>
    <row r="77" spans="1:11" x14ac:dyDescent="0.3">
      <c r="A77" s="27" t="s">
        <v>95</v>
      </c>
      <c r="B77" s="27" t="s">
        <v>96</v>
      </c>
      <c r="C77" s="27" t="s">
        <v>97</v>
      </c>
      <c r="D77" s="28" t="s">
        <v>22</v>
      </c>
      <c r="E77" s="27" t="s">
        <v>22</v>
      </c>
      <c r="F77" s="28" t="s">
        <v>22</v>
      </c>
      <c r="G77" s="28" t="s">
        <v>118</v>
      </c>
      <c r="H77" s="28" t="s">
        <v>22</v>
      </c>
      <c r="I77" t="str">
        <f>IF(AND('제2전공 선택시 자격기준'!$E$6&lt;&gt;"",$C77='제2전공 선택시 자격기준'!$E$6),COUNTIF($C$2:C77,C77),"")</f>
        <v/>
      </c>
      <c r="J77" t="str">
        <f t="shared" si="1"/>
        <v>-</v>
      </c>
      <c r="K77" t="str">
        <f t="shared" si="2"/>
        <v>-</v>
      </c>
    </row>
    <row r="78" spans="1:11" x14ac:dyDescent="0.3">
      <c r="A78" s="20" t="s">
        <v>95</v>
      </c>
      <c r="B78" s="20" t="s">
        <v>96</v>
      </c>
      <c r="C78" s="20" t="s">
        <v>98</v>
      </c>
      <c r="D78" s="24" t="s">
        <v>22</v>
      </c>
      <c r="E78" s="20" t="s">
        <v>22</v>
      </c>
      <c r="F78" s="24" t="s">
        <v>22</v>
      </c>
      <c r="G78" s="24" t="s">
        <v>118</v>
      </c>
      <c r="H78" s="24" t="s">
        <v>22</v>
      </c>
      <c r="I78" t="str">
        <f>IF(AND('제2전공 선택시 자격기준'!$E$6&lt;&gt;"",$C78='제2전공 선택시 자격기준'!$E$6),COUNTIF($C$2:C78,C78),"")</f>
        <v/>
      </c>
      <c r="J78" t="str">
        <f t="shared" si="1"/>
        <v>-</v>
      </c>
      <c r="K78" t="str">
        <f t="shared" si="2"/>
        <v>-</v>
      </c>
    </row>
    <row r="79" spans="1:11" x14ac:dyDescent="0.3">
      <c r="A79" s="20" t="s">
        <v>95</v>
      </c>
      <c r="B79" s="20" t="s">
        <v>96</v>
      </c>
      <c r="C79" s="20" t="s">
        <v>99</v>
      </c>
      <c r="D79" s="24" t="s">
        <v>22</v>
      </c>
      <c r="E79" s="20" t="s">
        <v>22</v>
      </c>
      <c r="F79" s="24" t="s">
        <v>22</v>
      </c>
      <c r="G79" s="24" t="s">
        <v>118</v>
      </c>
      <c r="H79" s="24" t="s">
        <v>22</v>
      </c>
      <c r="I79" t="str">
        <f>IF(AND('제2전공 선택시 자격기준'!$E$6&lt;&gt;"",$C79='제2전공 선택시 자격기준'!$E$6),COUNTIF($C$2:C79,C79),"")</f>
        <v/>
      </c>
      <c r="J79" t="str">
        <f t="shared" si="1"/>
        <v>-</v>
      </c>
      <c r="K79" t="str">
        <f t="shared" si="2"/>
        <v>-</v>
      </c>
    </row>
    <row r="80" spans="1:11" x14ac:dyDescent="0.3">
      <c r="A80" s="20" t="s">
        <v>95</v>
      </c>
      <c r="B80" s="20" t="s">
        <v>96</v>
      </c>
      <c r="C80" s="20" t="s">
        <v>100</v>
      </c>
      <c r="D80" s="24" t="s">
        <v>22</v>
      </c>
      <c r="E80" s="20" t="s">
        <v>22</v>
      </c>
      <c r="F80" s="24" t="s">
        <v>22</v>
      </c>
      <c r="G80" s="24" t="s">
        <v>118</v>
      </c>
      <c r="H80" s="24" t="s">
        <v>22</v>
      </c>
      <c r="I80" t="str">
        <f>IF(AND('제2전공 선택시 자격기준'!$E$6&lt;&gt;"",$C80='제2전공 선택시 자격기준'!$E$6),COUNTIF($C$2:C80,C80),"")</f>
        <v/>
      </c>
      <c r="J80" t="str">
        <f t="shared" si="1"/>
        <v>-</v>
      </c>
      <c r="K80" t="str">
        <f t="shared" si="2"/>
        <v>-</v>
      </c>
    </row>
    <row r="81" spans="1:11" x14ac:dyDescent="0.3">
      <c r="A81" s="20" t="s">
        <v>95</v>
      </c>
      <c r="B81" s="20" t="s">
        <v>96</v>
      </c>
      <c r="C81" s="20" t="s">
        <v>101</v>
      </c>
      <c r="D81" s="24" t="s">
        <v>22</v>
      </c>
      <c r="E81" s="20" t="s">
        <v>22</v>
      </c>
      <c r="F81" s="24" t="s">
        <v>22</v>
      </c>
      <c r="G81" s="24" t="s">
        <v>118</v>
      </c>
      <c r="H81" s="24" t="s">
        <v>22</v>
      </c>
      <c r="I81" t="str">
        <f>IF(AND('제2전공 선택시 자격기준'!$E$6&lt;&gt;"",$C81='제2전공 선택시 자격기준'!$E$6),COUNTIF($C$2:C81,C81),"")</f>
        <v/>
      </c>
      <c r="J81" t="str">
        <f t="shared" si="1"/>
        <v>-</v>
      </c>
      <c r="K81" t="str">
        <f t="shared" si="2"/>
        <v>-</v>
      </c>
    </row>
    <row r="82" spans="1:11" x14ac:dyDescent="0.3">
      <c r="A82" s="33" t="s">
        <v>95</v>
      </c>
      <c r="B82" s="33" t="s">
        <v>96</v>
      </c>
      <c r="C82" s="33" t="s">
        <v>102</v>
      </c>
      <c r="D82" s="34" t="s">
        <v>22</v>
      </c>
      <c r="E82" s="33" t="s">
        <v>22</v>
      </c>
      <c r="F82" s="34" t="s">
        <v>22</v>
      </c>
      <c r="G82" s="35" t="s">
        <v>201</v>
      </c>
      <c r="H82" s="35" t="s">
        <v>201</v>
      </c>
      <c r="I82" t="str">
        <f>IF(AND('제2전공 선택시 자격기준'!$E$6&lt;&gt;"",$C82='제2전공 선택시 자격기준'!$E$6),COUNTIF($C$2:C82,C82),"")</f>
        <v/>
      </c>
      <c r="J82" t="str">
        <f t="shared" si="1"/>
        <v>폐지(선택불가)</v>
      </c>
      <c r="K82" t="str">
        <f t="shared" si="2"/>
        <v>폐지(선택불가)</v>
      </c>
    </row>
    <row r="83" spans="1:11" x14ac:dyDescent="0.3">
      <c r="A83" s="20" t="s">
        <v>95</v>
      </c>
      <c r="B83" s="20" t="s">
        <v>96</v>
      </c>
      <c r="C83" s="20" t="s">
        <v>103</v>
      </c>
      <c r="D83" s="24" t="s">
        <v>22</v>
      </c>
      <c r="E83" s="20" t="s">
        <v>22</v>
      </c>
      <c r="F83" s="24" t="s">
        <v>22</v>
      </c>
      <c r="G83" s="24" t="s">
        <v>118</v>
      </c>
      <c r="H83" s="24" t="s">
        <v>22</v>
      </c>
      <c r="I83" t="str">
        <f>IF(AND('제2전공 선택시 자격기준'!$E$6&lt;&gt;"",$C83='제2전공 선택시 자격기준'!$E$6),COUNTIF($C$2:C83,C83),"")</f>
        <v/>
      </c>
      <c r="J83" t="str">
        <f t="shared" si="1"/>
        <v>-</v>
      </c>
      <c r="K83" t="str">
        <f t="shared" si="2"/>
        <v>-</v>
      </c>
    </row>
    <row r="84" spans="1:11" x14ac:dyDescent="0.3">
      <c r="A84" s="20" t="s">
        <v>95</v>
      </c>
      <c r="B84" s="20" t="s">
        <v>96</v>
      </c>
      <c r="C84" s="20" t="s">
        <v>104</v>
      </c>
      <c r="D84" s="24" t="s">
        <v>22</v>
      </c>
      <c r="E84" s="20" t="s">
        <v>22</v>
      </c>
      <c r="F84" s="24" t="s">
        <v>22</v>
      </c>
      <c r="G84" s="24" t="s">
        <v>118</v>
      </c>
      <c r="H84" s="24" t="s">
        <v>22</v>
      </c>
      <c r="I84" t="str">
        <f>IF(AND('제2전공 선택시 자격기준'!$E$6&lt;&gt;"",$C84='제2전공 선택시 자격기준'!$E$6),COUNTIF($C$2:C84,C84),"")</f>
        <v/>
      </c>
      <c r="J84" t="str">
        <f t="shared" si="1"/>
        <v>-</v>
      </c>
      <c r="K84" t="str">
        <f t="shared" si="2"/>
        <v>-</v>
      </c>
    </row>
    <row r="85" spans="1:11" ht="17.25" thickBot="1" x14ac:dyDescent="0.35">
      <c r="A85" s="25" t="s">
        <v>95</v>
      </c>
      <c r="B85" s="25" t="s">
        <v>96</v>
      </c>
      <c r="C85" s="25" t="s">
        <v>105</v>
      </c>
      <c r="D85" s="26" t="s">
        <v>22</v>
      </c>
      <c r="E85" s="25" t="s">
        <v>22</v>
      </c>
      <c r="F85" s="26" t="s">
        <v>22</v>
      </c>
      <c r="G85" s="26" t="s">
        <v>118</v>
      </c>
      <c r="H85" s="26" t="s">
        <v>22</v>
      </c>
      <c r="I85" t="str">
        <f>IF(AND('제2전공 선택시 자격기준'!$E$6&lt;&gt;"",$C85='제2전공 선택시 자격기준'!$E$6),COUNTIF($C$2:C85,C85),"")</f>
        <v/>
      </c>
      <c r="J85" t="str">
        <f t="shared" si="1"/>
        <v>-</v>
      </c>
      <c r="K85" t="str">
        <f t="shared" si="2"/>
        <v>-</v>
      </c>
    </row>
    <row r="86" spans="1:11" x14ac:dyDescent="0.3">
      <c r="A86" s="31" t="s">
        <v>95</v>
      </c>
      <c r="B86" s="31" t="s">
        <v>106</v>
      </c>
      <c r="C86" s="31" t="s">
        <v>107</v>
      </c>
      <c r="D86" s="32" t="s">
        <v>22</v>
      </c>
      <c r="E86" s="31" t="s">
        <v>22</v>
      </c>
      <c r="F86" s="32" t="s">
        <v>22</v>
      </c>
      <c r="G86" s="32" t="s">
        <v>118</v>
      </c>
      <c r="H86" s="32" t="s">
        <v>121</v>
      </c>
      <c r="I86" t="str">
        <f>IF(AND('제2전공 선택시 자격기준'!$E$6&lt;&gt;"",$C86='제2전공 선택시 자격기준'!$E$6),COUNTIF($C$2:C86,C86),"")</f>
        <v/>
      </c>
      <c r="J86" t="str">
        <f t="shared" si="1"/>
        <v>-</v>
      </c>
      <c r="K86" t="str">
        <f t="shared" si="2"/>
        <v>평점평균 2.0 이상</v>
      </c>
    </row>
    <row r="87" spans="1:11" x14ac:dyDescent="0.3">
      <c r="A87" s="20" t="s">
        <v>95</v>
      </c>
      <c r="B87" s="20" t="s">
        <v>106</v>
      </c>
      <c r="C87" s="20" t="s">
        <v>108</v>
      </c>
      <c r="D87" s="24" t="s">
        <v>22</v>
      </c>
      <c r="E87" s="20" t="s">
        <v>22</v>
      </c>
      <c r="F87" s="24" t="s">
        <v>22</v>
      </c>
      <c r="G87" s="24" t="s">
        <v>118</v>
      </c>
      <c r="H87" s="24" t="s">
        <v>121</v>
      </c>
      <c r="I87" t="str">
        <f>IF(AND('제2전공 선택시 자격기준'!$E$6&lt;&gt;"",$C87='제2전공 선택시 자격기준'!$E$6),COUNTIF($C$2:C87,C87),"")</f>
        <v/>
      </c>
      <c r="J87" t="str">
        <f t="shared" si="1"/>
        <v>-</v>
      </c>
      <c r="K87" t="str">
        <f t="shared" si="2"/>
        <v>평점평균 2.0 이상</v>
      </c>
    </row>
    <row r="90" spans="1:11" x14ac:dyDescent="0.3">
      <c r="A90" s="18" t="s">
        <v>61</v>
      </c>
    </row>
    <row r="91" spans="1:11" x14ac:dyDescent="0.3">
      <c r="A91" s="18" t="s">
        <v>60</v>
      </c>
    </row>
    <row r="92" spans="1:11" x14ac:dyDescent="0.3">
      <c r="A92" s="18" t="s">
        <v>85</v>
      </c>
    </row>
    <row r="93" spans="1:11" x14ac:dyDescent="0.3">
      <c r="A93" s="18" t="s">
        <v>84</v>
      </c>
    </row>
    <row r="94" spans="1:11" x14ac:dyDescent="0.3">
      <c r="A94" s="18" t="s">
        <v>79</v>
      </c>
    </row>
    <row r="95" spans="1:11" x14ac:dyDescent="0.3">
      <c r="A95" s="18" t="s">
        <v>97</v>
      </c>
    </row>
    <row r="96" spans="1:11" x14ac:dyDescent="0.3">
      <c r="A96" s="18" t="s">
        <v>76</v>
      </c>
    </row>
    <row r="97" spans="1:1" x14ac:dyDescent="0.3">
      <c r="A97" s="18" t="s">
        <v>218</v>
      </c>
    </row>
    <row r="98" spans="1:1" x14ac:dyDescent="0.3">
      <c r="A98" s="18" t="s">
        <v>81</v>
      </c>
    </row>
    <row r="99" spans="1:1" x14ac:dyDescent="0.3">
      <c r="A99" s="18" t="s">
        <v>104</v>
      </c>
    </row>
    <row r="100" spans="1:1" x14ac:dyDescent="0.3">
      <c r="A100" s="18" t="s">
        <v>200</v>
      </c>
    </row>
    <row r="101" spans="1:1" x14ac:dyDescent="0.3">
      <c r="A101" s="18" t="s">
        <v>82</v>
      </c>
    </row>
    <row r="102" spans="1:1" x14ac:dyDescent="0.3">
      <c r="A102" s="18" t="s">
        <v>28</v>
      </c>
    </row>
    <row r="103" spans="1:1" x14ac:dyDescent="0.3">
      <c r="A103" s="18" t="s">
        <v>54</v>
      </c>
    </row>
    <row r="104" spans="1:1" x14ac:dyDescent="0.3">
      <c r="A104" s="18" t="s">
        <v>57</v>
      </c>
    </row>
    <row r="105" spans="1:1" x14ac:dyDescent="0.3">
      <c r="A105" s="18" t="s">
        <v>66</v>
      </c>
    </row>
    <row r="106" spans="1:1" x14ac:dyDescent="0.3">
      <c r="A106" s="18" t="s">
        <v>105</v>
      </c>
    </row>
    <row r="107" spans="1:1" x14ac:dyDescent="0.3">
      <c r="A107" s="18" t="s">
        <v>108</v>
      </c>
    </row>
    <row r="108" spans="1:1" x14ac:dyDescent="0.3">
      <c r="A108" s="18" t="s">
        <v>78</v>
      </c>
    </row>
    <row r="109" spans="1:1" x14ac:dyDescent="0.3">
      <c r="A109" s="18" t="s">
        <v>223</v>
      </c>
    </row>
    <row r="110" spans="1:1" x14ac:dyDescent="0.3">
      <c r="A110" s="18" t="s">
        <v>77</v>
      </c>
    </row>
    <row r="111" spans="1:1" x14ac:dyDescent="0.3">
      <c r="A111" s="18" t="s">
        <v>52</v>
      </c>
    </row>
    <row r="112" spans="1:1" x14ac:dyDescent="0.3">
      <c r="A112" s="18" t="s">
        <v>64</v>
      </c>
    </row>
    <row r="113" spans="1:1" x14ac:dyDescent="0.3">
      <c r="A113" s="18" t="s">
        <v>53</v>
      </c>
    </row>
    <row r="114" spans="1:1" x14ac:dyDescent="0.3">
      <c r="A114" s="18" t="s">
        <v>36</v>
      </c>
    </row>
    <row r="115" spans="1:1" x14ac:dyDescent="0.3">
      <c r="A115" s="18" t="s">
        <v>99</v>
      </c>
    </row>
    <row r="116" spans="1:1" x14ac:dyDescent="0.3">
      <c r="A116" s="18" t="s">
        <v>71</v>
      </c>
    </row>
    <row r="117" spans="1:1" x14ac:dyDescent="0.3">
      <c r="A117" s="18" t="s">
        <v>65</v>
      </c>
    </row>
    <row r="118" spans="1:1" x14ac:dyDescent="0.3">
      <c r="A118" s="18" t="s">
        <v>56</v>
      </c>
    </row>
    <row r="119" spans="1:1" x14ac:dyDescent="0.3">
      <c r="A119" s="18" t="s">
        <v>27</v>
      </c>
    </row>
    <row r="120" spans="1:1" x14ac:dyDescent="0.3">
      <c r="A120" s="18" t="s">
        <v>62</v>
      </c>
    </row>
    <row r="121" spans="1:1" x14ac:dyDescent="0.3">
      <c r="A121" s="18" t="s">
        <v>67</v>
      </c>
    </row>
    <row r="122" spans="1:1" x14ac:dyDescent="0.3">
      <c r="A122" s="18" t="s">
        <v>80</v>
      </c>
    </row>
    <row r="123" spans="1:1" x14ac:dyDescent="0.3">
      <c r="A123" s="18" t="s">
        <v>93</v>
      </c>
    </row>
    <row r="124" spans="1:1" x14ac:dyDescent="0.3">
      <c r="A124" s="18" t="s">
        <v>25</v>
      </c>
    </row>
    <row r="125" spans="1:1" x14ac:dyDescent="0.3">
      <c r="A125" s="18" t="s">
        <v>103</v>
      </c>
    </row>
    <row r="126" spans="1:1" x14ac:dyDescent="0.3">
      <c r="A126" s="18" t="s">
        <v>98</v>
      </c>
    </row>
    <row r="127" spans="1:1" x14ac:dyDescent="0.3">
      <c r="A127" s="18" t="s">
        <v>72</v>
      </c>
    </row>
    <row r="128" spans="1:1" x14ac:dyDescent="0.3">
      <c r="A128" s="18" t="s">
        <v>107</v>
      </c>
    </row>
    <row r="129" spans="1:1" x14ac:dyDescent="0.3">
      <c r="A129" s="18" t="s">
        <v>55</v>
      </c>
    </row>
    <row r="130" spans="1:1" x14ac:dyDescent="0.3">
      <c r="A130" s="18" t="s">
        <v>51</v>
      </c>
    </row>
    <row r="131" spans="1:1" x14ac:dyDescent="0.3">
      <c r="A131" s="18" t="s">
        <v>100</v>
      </c>
    </row>
    <row r="132" spans="1:1" x14ac:dyDescent="0.3">
      <c r="A132" s="18" t="s">
        <v>225</v>
      </c>
    </row>
    <row r="133" spans="1:1" x14ac:dyDescent="0.3">
      <c r="A133" s="18" t="s">
        <v>34</v>
      </c>
    </row>
    <row r="134" spans="1:1" x14ac:dyDescent="0.3">
      <c r="A134" s="18" t="s">
        <v>217</v>
      </c>
    </row>
    <row r="135" spans="1:1" x14ac:dyDescent="0.3">
      <c r="A135" s="18" t="s">
        <v>101</v>
      </c>
    </row>
    <row r="136" spans="1:1" x14ac:dyDescent="0.3">
      <c r="A136" s="18" t="s">
        <v>38</v>
      </c>
    </row>
    <row r="137" spans="1:1" x14ac:dyDescent="0.3">
      <c r="A137" s="18" t="s">
        <v>69</v>
      </c>
    </row>
    <row r="138" spans="1:1" x14ac:dyDescent="0.3">
      <c r="A138" s="18" t="s">
        <v>20</v>
      </c>
    </row>
    <row r="139" spans="1:1" x14ac:dyDescent="0.3">
      <c r="A139" s="18" t="s">
        <v>75</v>
      </c>
    </row>
    <row r="140" spans="1:1" x14ac:dyDescent="0.3">
      <c r="A140" s="18" t="s">
        <v>24</v>
      </c>
    </row>
    <row r="141" spans="1:1" x14ac:dyDescent="0.3">
      <c r="A141" s="19" t="s">
        <v>88</v>
      </c>
    </row>
  </sheetData>
  <sheetProtection algorithmName="SHA-512" hashValue="siBSd/QUlxKxxU0Fx3+eFarxeN1FyTv9D5OM1vvadXtyPd6faL46N7e8iYdP4navTbpEzwGjBXpAo7OkP4IFFQ==" saltValue="8MqosBKfVv8KXbjOo6h6eA==" spinCount="100000" sheet="1" objects="1" scenarios="1" selectLockedCells="1"/>
  <autoFilter ref="A1:H87" xr:uid="{777F7D39-7224-4A92-BD86-32001FFBC40E}"/>
  <sortState xmlns:xlrd2="http://schemas.microsoft.com/office/spreadsheetml/2017/richdata2" ref="A90:A141">
    <sortCondition ref="A90:A141"/>
  </sortState>
  <mergeCells count="16">
    <mergeCell ref="G36:G44"/>
    <mergeCell ref="H36:H44"/>
    <mergeCell ref="G22:G26"/>
    <mergeCell ref="H22:H26"/>
    <mergeCell ref="H27:H35"/>
    <mergeCell ref="G27:G35"/>
    <mergeCell ref="H17:H21"/>
    <mergeCell ref="G17:G21"/>
    <mergeCell ref="H14:H16"/>
    <mergeCell ref="H10:H11"/>
    <mergeCell ref="H2:H6"/>
    <mergeCell ref="G2:G6"/>
    <mergeCell ref="G7:G8"/>
    <mergeCell ref="G10:G11"/>
    <mergeCell ref="G14:G16"/>
    <mergeCell ref="H7:H8"/>
  </mergeCells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4B5F4B02F3E3D6499B37509AD8B11779" ma:contentTypeVersion="15" ma:contentTypeDescription="새 문서를 만듭니다." ma:contentTypeScope="" ma:versionID="cb961ade92ab0ff5fd43ac30bc0eb628">
  <xsd:schema xmlns:xsd="http://www.w3.org/2001/XMLSchema" xmlns:xs="http://www.w3.org/2001/XMLSchema" xmlns:p="http://schemas.microsoft.com/office/2006/metadata/properties" xmlns:ns2="6dd4f616-ef91-4b05-ba03-51b10369fc75" xmlns:ns3="8c847f68-36ac-47b9-8ee0-d288b5567d16" targetNamespace="http://schemas.microsoft.com/office/2006/metadata/properties" ma:root="true" ma:fieldsID="519a06bda0ae382cb3f2b874dcb13a42" ns2:_="" ns3:_="">
    <xsd:import namespace="6dd4f616-ef91-4b05-ba03-51b10369fc75"/>
    <xsd:import namespace="8c847f68-36ac-47b9-8ee0-d288b5567d1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d4f616-ef91-4b05-ba03-51b10369fc7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13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이미지 태그" ma:readOnly="false" ma:fieldId="{5cf76f15-5ced-4ddc-b409-7134ff3c332f}" ma:taxonomyMulti="true" ma:sspId="2bdc3615-f9ce-48df-86e8-cbb43f63baf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847f68-36ac-47b9-8ee0-d288b5567d16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4d6276cb-d923-4c51-81d7-5f0486e5c439}" ma:internalName="TaxCatchAll" ma:showField="CatchAllData" ma:web="8c847f68-36ac-47b9-8ee0-d288b5567d1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c847f68-36ac-47b9-8ee0-d288b5567d16" xsi:nil="true"/>
    <lcf76f155ced4ddcb4097134ff3c332f xmlns="6dd4f616-ef91-4b05-ba03-51b10369fc7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88A8629-5278-4E2A-AFD9-275EAAAEF8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9C8EA4F-1EA4-46AD-BBE6-759A238538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d4f616-ef91-4b05-ba03-51b10369fc75"/>
    <ds:schemaRef ds:uri="8c847f68-36ac-47b9-8ee0-d288b5567d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6E49793-5108-4743-8206-DD5DB5DC96A1}">
  <ds:schemaRefs>
    <ds:schemaRef ds:uri="http://schemas.microsoft.com/office/2006/metadata/properties"/>
    <ds:schemaRef ds:uri="http://schemas.microsoft.com/office/infopath/2007/PartnerControls"/>
    <ds:schemaRef ds:uri="8c847f68-36ac-47b9-8ee0-d288b5567d16"/>
    <ds:schemaRef ds:uri="6dd4f616-ef91-4b05-ba03-51b10369fc7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제2전공 선택시 자격기준</vt:lpstr>
      <vt:lpstr>기본트랙현황</vt:lpstr>
      <vt:lpstr>융복합트랙현황</vt:lpstr>
      <vt:lpstr>마이크로특화트랙현황</vt:lpstr>
      <vt:lpstr>DB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장규민</dc:creator>
  <cp:lastModifiedBy>서향미</cp:lastModifiedBy>
  <dcterms:created xsi:type="dcterms:W3CDTF">2026-09-22T02:10:20Z</dcterms:created>
  <dcterms:modified xsi:type="dcterms:W3CDTF">2026-10-08T06:59:35Z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0x0101004B5F4B02F3E3D6499B37509AD8B11779</vt:lpwstr>
  </property>
  <property fmtid="{D5CDD505-2E9C-101B-9397-08002B2CF9AE}" pid="3" name="MediaServiceImageTags">
    <vt:lpwstr/>
  </property>
</Properties>
</file>